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6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gacloud-my.sharepoint.com/personal/aalbuarki_iga_gov_bh/Documents/Desktop/Documents/01 Data/10 Data.gov.bh/Demographic, Social and Enviromental Statistics/06 Marriage and Divorce/"/>
    </mc:Choice>
  </mc:AlternateContent>
  <xr:revisionPtr revIDLastSave="35" documentId="13_ncr:1_{41310969-DB60-47E8-853F-F6093DE10C9A}" xr6:coauthVersionLast="47" xr6:coauthVersionMax="47" xr10:uidLastSave="{E3DF99C7-EC3D-4272-A59B-CE62FB052038}"/>
  <bookViews>
    <workbookView xWindow="1905" yWindow="1905" windowWidth="21600" windowHeight="11190" tabRatio="924" activeTab="3" xr2:uid="{00000000-000D-0000-FFFF-FFFF00000000}"/>
  </bookViews>
  <sheets>
    <sheet name="الغلاف" sheetId="99" r:id="rId1"/>
    <sheet name="قائمة الجداول" sheetId="97" r:id="rId2"/>
    <sheet name="قائمة الأشكال البيانية" sheetId="134" r:id="rId3"/>
    <sheet name="T01" sheetId="1" r:id="rId4"/>
    <sheet name="F01" sheetId="101" r:id="rId5"/>
    <sheet name="T02" sheetId="31" r:id="rId6"/>
    <sheet name="F02-03" sheetId="102" r:id="rId7"/>
    <sheet name="T03A" sheetId="29" r:id="rId8"/>
    <sheet name="F04-05" sheetId="103" r:id="rId9"/>
    <sheet name="T03B" sheetId="135" r:id="rId10"/>
    <sheet name="F06-07" sheetId="136" r:id="rId11"/>
    <sheet name="T04" sheetId="95" r:id="rId12"/>
    <sheet name="F08-09" sheetId="104" r:id="rId13"/>
    <sheet name="T05" sheetId="34" r:id="rId14"/>
    <sheet name="F10" sheetId="105" r:id="rId15"/>
    <sheet name="T06A" sheetId="36" r:id="rId16"/>
    <sheet name="F11-12" sheetId="106" r:id="rId17"/>
    <sheet name="T06B" sheetId="137" r:id="rId18"/>
    <sheet name="F13-14" sheetId="138" r:id="rId19"/>
    <sheet name="T07" sheetId="39" r:id="rId20"/>
    <sheet name="F15" sheetId="107" r:id="rId21"/>
    <sheet name="T08" sheetId="38" r:id="rId22"/>
    <sheet name="F16" sheetId="108" r:id="rId23"/>
    <sheet name="T09A" sheetId="41" r:id="rId24"/>
    <sheet name="F17-18" sheetId="109" r:id="rId25"/>
    <sheet name="T09B" sheetId="96" r:id="rId26"/>
    <sheet name="F19-20" sheetId="110" r:id="rId27"/>
    <sheet name="T10A" sheetId="43" r:id="rId28"/>
    <sheet name="F21-22" sheetId="111" r:id="rId29"/>
    <sheet name="T10B" sheetId="44" r:id="rId30"/>
    <sheet name="F23-24" sheetId="112" r:id="rId31"/>
    <sheet name="T11" sheetId="40" r:id="rId32"/>
    <sheet name="F25" sheetId="113" r:id="rId33"/>
    <sheet name="T12" sheetId="51" r:id="rId34"/>
    <sheet name="F26-27" sheetId="114" r:id="rId35"/>
    <sheet name="T13" sheetId="50" r:id="rId36"/>
    <sheet name="T14A" sheetId="73" r:id="rId37"/>
    <sheet name="F28-29" sheetId="116" r:id="rId38"/>
    <sheet name="T14B" sheetId="74" r:id="rId39"/>
    <sheet name="F30-31" sheetId="117" r:id="rId40"/>
    <sheet name="T15" sheetId="52" r:id="rId41"/>
    <sheet name="T16" sheetId="75" r:id="rId42"/>
    <sheet name="T17" sheetId="78" r:id="rId43"/>
    <sheet name="F32" sheetId="120" r:id="rId44"/>
    <sheet name="T18" sheetId="77" r:id="rId45"/>
    <sheet name="T19" sheetId="76" r:id="rId46"/>
    <sheet name="T20" sheetId="47" r:id="rId47"/>
    <sheet name="F33" sheetId="123" r:id="rId48"/>
    <sheet name="T21" sheetId="48" r:id="rId49"/>
    <sheet name="T22" sheetId="80" r:id="rId50"/>
    <sheet name="F34" sheetId="125" r:id="rId51"/>
    <sheet name="T23" sheetId="79" r:id="rId52"/>
    <sheet name="F35" sheetId="126" r:id="rId53"/>
    <sheet name="T24" sheetId="81" r:id="rId54"/>
    <sheet name="F36-37" sheetId="127" r:id="rId55"/>
    <sheet name="T25A" sheetId="82" r:id="rId56"/>
    <sheet name="F38" sheetId="128" r:id="rId57"/>
    <sheet name="T25B" sheetId="83" r:id="rId58"/>
    <sheet name="F39" sheetId="129" r:id="rId59"/>
    <sheet name="T26" sheetId="84" r:id="rId60"/>
    <sheet name="F40" sheetId="130" r:id="rId61"/>
    <sheet name="T27" sheetId="85" r:id="rId62"/>
    <sheet name="F41" sheetId="131" r:id="rId63"/>
    <sheet name="T28A" sheetId="86" r:id="rId64"/>
    <sheet name="F42" sheetId="132" r:id="rId65"/>
    <sheet name="T28B" sheetId="87" r:id="rId66"/>
    <sheet name="F43" sheetId="133" r:id="rId67"/>
  </sheets>
  <externalReferences>
    <externalReference r:id="rId68"/>
    <externalReference r:id="rId69"/>
  </externalReferences>
  <definedNames>
    <definedName name="a3\">#REF!</definedName>
    <definedName name="cover1">#REF!</definedName>
    <definedName name="_xlnm.Print_Area" localSheetId="4">'F01'!$A$1:$J$22</definedName>
    <definedName name="_xlnm.Print_Area" localSheetId="6">'F02-03'!$A$1:$J$42</definedName>
    <definedName name="_xlnm.Print_Area" localSheetId="8">'F04-05'!$A$1:$J$47</definedName>
    <definedName name="_xlnm.Print_Area" localSheetId="10">'F06-07'!$A$1:$J$48</definedName>
    <definedName name="_xlnm.Print_Area" localSheetId="12">'F08-09'!$A$1:$J$42</definedName>
    <definedName name="_xlnm.Print_Area" localSheetId="14">'F10'!$A$1:$J$22</definedName>
    <definedName name="_xlnm.Print_Area" localSheetId="16">'F11-12'!$A$1:$J$42</definedName>
    <definedName name="_xlnm.Print_Area" localSheetId="18">'F13-14'!$A$1:$J$42</definedName>
    <definedName name="_xlnm.Print_Area" localSheetId="20">'F15'!$A$1:$J$21</definedName>
    <definedName name="_xlnm.Print_Area" localSheetId="22">'F16'!$A$1:$J$21</definedName>
    <definedName name="_xlnm.Print_Area" localSheetId="24">'F17-18'!$A$1:$J$42</definedName>
    <definedName name="_xlnm.Print_Area" localSheetId="26">'F19-20'!$A$1:$J$43</definedName>
    <definedName name="_xlnm.Print_Area" localSheetId="28">'F21-22'!$A$1:$J$42</definedName>
    <definedName name="_xlnm.Print_Area" localSheetId="30">'F23-24'!$A$1:$J$43</definedName>
    <definedName name="_xlnm.Print_Area" localSheetId="32">'F25'!$A$1:$J$21</definedName>
    <definedName name="_xlnm.Print_Area" localSheetId="34">'F26-27'!$A$1:$J$48</definedName>
    <definedName name="_xlnm.Print_Area" localSheetId="37">'F28-29'!$A$1:$J$42</definedName>
    <definedName name="_xlnm.Print_Area" localSheetId="39">'F30-31'!$A$1:$N$42</definedName>
    <definedName name="_xlnm.Print_Area" localSheetId="43">'F32'!$A$1:$N$21</definedName>
    <definedName name="_xlnm.Print_Area" localSheetId="47">'F33'!$A$1:$L$21</definedName>
    <definedName name="_xlnm.Print_Area" localSheetId="50">'F34'!$A$1:$L$21</definedName>
    <definedName name="_xlnm.Print_Area" localSheetId="52">'F35'!$A$1:$J$21</definedName>
    <definedName name="_xlnm.Print_Area" localSheetId="54">'F36-37'!$A$1:$L$42</definedName>
    <definedName name="_xlnm.Print_Area" localSheetId="56">'F38'!$A$1:$J$21</definedName>
    <definedName name="_xlnm.Print_Area" localSheetId="58">'F39'!$A$1:$J$21</definedName>
    <definedName name="_xlnm.Print_Area" localSheetId="60">'F40'!$A$1:$J$21</definedName>
    <definedName name="_xlnm.Print_Area" localSheetId="62">'F41'!$A$1:$L$21</definedName>
    <definedName name="_xlnm.Print_Area" localSheetId="64">'F42'!$A$1:$L$21</definedName>
    <definedName name="_xlnm.Print_Area" localSheetId="66">'F43'!$A$1:$J$21</definedName>
    <definedName name="_xlnm.Print_Area" localSheetId="3">'T01'!$A$1:$K$23</definedName>
    <definedName name="_xlnm.Print_Area" localSheetId="5">'T02'!$A$1:$G$22</definedName>
    <definedName name="_xlnm.Print_Area" localSheetId="7">T03A!$A$1:$N$23</definedName>
    <definedName name="_xlnm.Print_Area" localSheetId="9">T03B!$A$1:$N$23</definedName>
    <definedName name="_xlnm.Print_Area" localSheetId="11">'T04'!$A$1:$H$21</definedName>
    <definedName name="_xlnm.Print_Area" localSheetId="13">'T05'!$A$1:$J$29</definedName>
    <definedName name="_xlnm.Print_Area" localSheetId="15">T06A!$A$1:$J$58</definedName>
    <definedName name="_xlnm.Print_Area" localSheetId="17">T06B!$A$1:$J$58</definedName>
    <definedName name="_xlnm.Print_Area" localSheetId="19">'T07'!$A$1:$K$26</definedName>
    <definedName name="_xlnm.Print_Area" localSheetId="21">'T08'!$A$1:$H$27</definedName>
    <definedName name="_xlnm.Print_Area" localSheetId="23">T09A!$A$1:$J$38</definedName>
    <definedName name="_xlnm.Print_Area" localSheetId="25">T09B!$A$1:$J$38</definedName>
    <definedName name="_xlnm.Print_Area" localSheetId="27">T10A!$A$1:$H$26</definedName>
    <definedName name="_xlnm.Print_Area" localSheetId="29">T10B!$A$1:$H$26</definedName>
    <definedName name="_xlnm.Print_Area" localSheetId="31">'T11'!$A$1:$L$26</definedName>
    <definedName name="_xlnm.Print_Area" localSheetId="33">'T12'!$A$1:$G$28</definedName>
    <definedName name="_xlnm.Print_Area" localSheetId="35">'T13'!$A$1:$G$26</definedName>
    <definedName name="_xlnm.Print_Area" localSheetId="36">T14A!$A$1:$G$24</definedName>
    <definedName name="_xlnm.Print_Area" localSheetId="38">T14B!$A$1:$G$24</definedName>
    <definedName name="_xlnm.Print_Area" localSheetId="40">'T15'!$A$1:$F$36</definedName>
    <definedName name="_xlnm.Print_Area" localSheetId="41">'T16'!$A$1:$F$39</definedName>
    <definedName name="_xlnm.Print_Area" localSheetId="42">'T17'!$A$1:$G$23</definedName>
    <definedName name="_xlnm.Print_Area" localSheetId="44">'T18'!$A$1:$F$35</definedName>
    <definedName name="_xlnm.Print_Area" localSheetId="45">'T19'!$A$1:$G$26</definedName>
    <definedName name="_xlnm.Print_Area" localSheetId="46">'T20'!$A$1:$L$26</definedName>
    <definedName name="_xlnm.Print_Area" localSheetId="48">'T21'!$A$1:$L$26</definedName>
    <definedName name="_xlnm.Print_Area" localSheetId="49">'T22'!$A$1:$K$26</definedName>
    <definedName name="_xlnm.Print_Area" localSheetId="51">'T23'!$A$1:$G$27</definedName>
    <definedName name="_xlnm.Print_Area" localSheetId="53">'T24'!$A$1:$K$26</definedName>
    <definedName name="_xlnm.Print_Area" localSheetId="55">T25A!$A$1:$H$27</definedName>
    <definedName name="_xlnm.Print_Area" localSheetId="57">T25B!$A$1:$H$27</definedName>
    <definedName name="_xlnm.Print_Area" localSheetId="59">'T26'!$A$1:$K$35</definedName>
    <definedName name="_xlnm.Print_Area" localSheetId="61">'T27'!$A$1:$K$35</definedName>
    <definedName name="_xlnm.Print_Area" localSheetId="63">T28A!$A$1:$L$26</definedName>
    <definedName name="_xlnm.Print_Area" localSheetId="65">T28B!$A$1:$L$26</definedName>
    <definedName name="_xlnm.Print_Area" localSheetId="0">الغلاف!$A$1:$Q$27</definedName>
    <definedName name="_xlnm.Print_Area" localSheetId="2">'قائمة الأشكال البيانية'!$A$1:$C$44</definedName>
    <definedName name="_xlnm.Print_Area" localSheetId="1">'قائمة الجداول'!$A$1:$C$36</definedName>
    <definedName name="_xlnm.Print_Titles" localSheetId="15">T06A!$4:$5</definedName>
    <definedName name="_xlnm.Print_Titles" localSheetId="17">T06B!$4:$5</definedName>
    <definedName name="_xlnm.Print_Titles" localSheetId="19">'T07'!$4:$5</definedName>
    <definedName name="_xlnm.Print_Titles" localSheetId="23">T09A!$4:$5</definedName>
    <definedName name="_xlnm.Print_Titles" localSheetId="25">T09B!$4:$5</definedName>
    <definedName name="_xlnm.Print_Titles" localSheetId="27">T10A!$4:$5</definedName>
    <definedName name="_xlnm.Print_Titles" localSheetId="40">'T15'!$4:$6</definedName>
    <definedName name="_xlnm.Print_Titles" localSheetId="41">'T16'!$4:$6</definedName>
    <definedName name="_xlnm.Print_Titles" localSheetId="44">'T18'!$4:$5</definedName>
    <definedName name="_xlnm.Print_Titles" localSheetId="55">T25A!$4:$6</definedName>
    <definedName name="_xlnm.Print_Titles" localSheetId="59">'T26'!$4:$5</definedName>
    <definedName name="_xlnm.Print_Titles" localSheetId="61">'T27'!$4:$5</definedName>
    <definedName name="_xlnm.Print_Titles" localSheetId="65">T28B!$1:$5</definedName>
    <definedName name="_xlnm.Print_Titles" localSheetId="2">'قائمة الأشكال البيانية'!$1:$1</definedName>
    <definedName name="_xlnm.Print_Titles" localSheetId="1">'قائمة الجداول'!$1:$1</definedName>
    <definedName name="الخارجيون">#REF!</definedName>
    <definedName name="ش1" localSheetId="12">#REF!</definedName>
    <definedName name="ش1" localSheetId="26">#REF!</definedName>
    <definedName name="ش1" localSheetId="11">#REF!</definedName>
    <definedName name="ش1" localSheetId="25">#REF!</definedName>
    <definedName name="ش1">#REF!</definedName>
    <definedName name="ش10">#REF!</definedName>
    <definedName name="ش22">'[1]T2.43-1991'!#REF!</definedName>
    <definedName name="ش37">#REF!</definedName>
    <definedName name="ش55">#REF!</definedName>
    <definedName name="ش7" localSheetId="12">#REF!</definedName>
    <definedName name="ش7" localSheetId="26">#REF!</definedName>
    <definedName name="ش7" localSheetId="11">#REF!</definedName>
    <definedName name="ش7" localSheetId="25">#REF!</definedName>
    <definedName name="ش7">#REF!</definedName>
    <definedName name="ش9">#REF!</definedName>
    <definedName name="ل120">#REF!</definedName>
    <definedName name="ل9">#REF!</definedName>
    <definedName name="ه2">#REF!</definedName>
    <definedName name="ى15">#REF!</definedName>
    <definedName name="ى55">'[2]T3.01 (2)'!$N$8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83" l="1"/>
  <c r="B19" i="83"/>
  <c r="E12" i="75"/>
  <c r="E11" i="75"/>
  <c r="E10" i="75"/>
  <c r="E9" i="75"/>
  <c r="E8" i="75"/>
  <c r="F16" i="75"/>
  <c r="F15" i="75"/>
  <c r="F14" i="75"/>
  <c r="F13" i="75"/>
  <c r="F12" i="75"/>
  <c r="F11" i="75"/>
  <c r="F10" i="75"/>
  <c r="F9" i="75"/>
  <c r="F8" i="75"/>
  <c r="K24" i="85"/>
  <c r="J24" i="85"/>
  <c r="I24" i="85"/>
  <c r="H24" i="85"/>
  <c r="G24" i="85"/>
  <c r="F24" i="85"/>
  <c r="E24" i="85"/>
  <c r="D24" i="85"/>
  <c r="C24" i="85"/>
  <c r="B24" i="85"/>
  <c r="K15" i="85"/>
  <c r="J15" i="85"/>
  <c r="I15" i="85"/>
  <c r="H15" i="85"/>
  <c r="G15" i="85"/>
  <c r="F15" i="85"/>
  <c r="E15" i="85"/>
  <c r="E1048569" i="85" s="1"/>
  <c r="D15" i="85"/>
  <c r="D1048569" i="85" s="1"/>
  <c r="C15" i="85"/>
  <c r="B15" i="85"/>
  <c r="K6" i="85"/>
  <c r="J6" i="85"/>
  <c r="I6" i="85"/>
  <c r="H6" i="85"/>
  <c r="G6" i="85"/>
  <c r="F6" i="85"/>
  <c r="E6" i="85"/>
  <c r="D6" i="85"/>
  <c r="C6" i="85"/>
  <c r="B6" i="85"/>
  <c r="K24" i="84"/>
  <c r="J24" i="84"/>
  <c r="I24" i="84"/>
  <c r="H24" i="84"/>
  <c r="G24" i="84"/>
  <c r="F24" i="84"/>
  <c r="E24" i="84"/>
  <c r="D24" i="84"/>
  <c r="C24" i="84"/>
  <c r="B24" i="84"/>
  <c r="K15" i="84"/>
  <c r="J15" i="84"/>
  <c r="I15" i="84"/>
  <c r="H15" i="84"/>
  <c r="G15" i="84"/>
  <c r="F15" i="84"/>
  <c r="E15" i="84"/>
  <c r="D15" i="84"/>
  <c r="C15" i="84"/>
  <c r="B15" i="84"/>
  <c r="K6" i="84"/>
  <c r="J6" i="84"/>
  <c r="I6" i="84"/>
  <c r="H6" i="84"/>
  <c r="G6" i="84"/>
  <c r="F6" i="84"/>
  <c r="E6" i="84"/>
  <c r="D6" i="84"/>
  <c r="C6" i="84"/>
  <c r="B6" i="84"/>
  <c r="F24" i="77"/>
  <c r="E24" i="77"/>
  <c r="D24" i="77"/>
  <c r="C24" i="77"/>
  <c r="B24" i="77"/>
  <c r="F15" i="77"/>
  <c r="E15" i="77"/>
  <c r="D15" i="77"/>
  <c r="C15" i="77"/>
  <c r="B15" i="77"/>
  <c r="F6" i="77"/>
  <c r="E6" i="77"/>
  <c r="D6" i="77"/>
  <c r="C6" i="77"/>
  <c r="B6" i="77"/>
  <c r="F27" i="75"/>
  <c r="E27" i="75"/>
  <c r="D27" i="75"/>
  <c r="C27" i="75"/>
  <c r="B27" i="75"/>
  <c r="E17" i="75"/>
  <c r="D17" i="75"/>
  <c r="C17" i="75"/>
  <c r="B17" i="75"/>
  <c r="D7" i="75"/>
  <c r="C7" i="75"/>
  <c r="F25" i="52"/>
  <c r="E25" i="52"/>
  <c r="D25" i="52"/>
  <c r="C25" i="52"/>
  <c r="B25" i="52"/>
  <c r="F16" i="52"/>
  <c r="E16" i="52"/>
  <c r="D16" i="52"/>
  <c r="C16" i="52"/>
  <c r="B16" i="52"/>
  <c r="F22" i="51"/>
  <c r="E22" i="51"/>
  <c r="D22" i="51"/>
  <c r="C22" i="51"/>
  <c r="B22" i="51"/>
  <c r="F18" i="51"/>
  <c r="E18" i="51"/>
  <c r="D18" i="51"/>
  <c r="C18" i="51"/>
  <c r="B18" i="51"/>
  <c r="F14" i="51"/>
  <c r="E14" i="51"/>
  <c r="D14" i="51"/>
  <c r="C14" i="51"/>
  <c r="B14" i="51"/>
  <c r="F10" i="51"/>
  <c r="E10" i="51"/>
  <c r="D10" i="51"/>
  <c r="C10" i="51"/>
  <c r="B10" i="51"/>
  <c r="F6" i="51"/>
  <c r="E6" i="51"/>
  <c r="D6" i="51"/>
  <c r="C6" i="51"/>
  <c r="B6" i="51"/>
  <c r="G6" i="43"/>
  <c r="F6" i="43"/>
  <c r="E6" i="43"/>
  <c r="D6" i="43"/>
  <c r="C6" i="43"/>
  <c r="B6" i="43"/>
  <c r="J26" i="96"/>
  <c r="I26" i="96"/>
  <c r="H26" i="96"/>
  <c r="G26" i="96"/>
  <c r="F26" i="96"/>
  <c r="E26" i="96"/>
  <c r="D26" i="96"/>
  <c r="C26" i="96"/>
  <c r="B26" i="96"/>
  <c r="J16" i="96"/>
  <c r="I16" i="96"/>
  <c r="H16" i="96"/>
  <c r="G16" i="96"/>
  <c r="F16" i="96"/>
  <c r="E16" i="96"/>
  <c r="D16" i="96"/>
  <c r="C16" i="96"/>
  <c r="B16" i="96"/>
  <c r="J6" i="96"/>
  <c r="I6" i="96"/>
  <c r="H6" i="96"/>
  <c r="G6" i="96"/>
  <c r="F6" i="96"/>
  <c r="E6" i="96"/>
  <c r="D6" i="96"/>
  <c r="C6" i="96"/>
  <c r="B6" i="96"/>
  <c r="J26" i="41"/>
  <c r="I26" i="41"/>
  <c r="H26" i="41"/>
  <c r="G26" i="41"/>
  <c r="F26" i="41"/>
  <c r="E26" i="41"/>
  <c r="D26" i="41"/>
  <c r="C26" i="41"/>
  <c r="B26" i="41"/>
  <c r="J16" i="41"/>
  <c r="I16" i="41"/>
  <c r="H16" i="41"/>
  <c r="G16" i="41"/>
  <c r="F16" i="41"/>
  <c r="E16" i="41"/>
  <c r="D16" i="41"/>
  <c r="C16" i="41"/>
  <c r="B16" i="41"/>
  <c r="J6" i="41"/>
  <c r="I6" i="41"/>
  <c r="H6" i="41"/>
  <c r="G6" i="41"/>
  <c r="F6" i="41"/>
  <c r="E6" i="41"/>
  <c r="D6" i="41"/>
  <c r="C6" i="41"/>
  <c r="B6" i="41"/>
  <c r="E10" i="34"/>
  <c r="E9" i="34"/>
  <c r="E8" i="34"/>
  <c r="J6" i="47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F19" i="83"/>
  <c r="E19" i="83"/>
  <c r="D19" i="83"/>
  <c r="C19" i="83"/>
  <c r="F13" i="83"/>
  <c r="E13" i="83"/>
  <c r="D13" i="83"/>
  <c r="C13" i="83"/>
  <c r="G7" i="82"/>
  <c r="G13" i="82"/>
  <c r="G19" i="82"/>
  <c r="B6" i="76"/>
  <c r="B12" i="76"/>
  <c r="B18" i="76"/>
  <c r="B16" i="75"/>
  <c r="B7" i="75" s="1"/>
  <c r="B15" i="75"/>
  <c r="B14" i="75"/>
  <c r="B13" i="75"/>
  <c r="B12" i="75"/>
  <c r="B11" i="75"/>
  <c r="B10" i="75"/>
  <c r="B9" i="75"/>
  <c r="B8" i="75"/>
  <c r="F7" i="52"/>
  <c r="E7" i="52"/>
  <c r="D7" i="52"/>
  <c r="C7" i="52"/>
  <c r="B7" i="52"/>
  <c r="B11" i="73"/>
  <c r="B10" i="73"/>
  <c r="B9" i="73"/>
  <c r="B8" i="73"/>
  <c r="B7" i="50"/>
  <c r="E9" i="50"/>
  <c r="E7" i="50"/>
  <c r="C10" i="50"/>
  <c r="B8" i="50"/>
  <c r="B6" i="50" s="1"/>
  <c r="C8" i="50"/>
  <c r="D8" i="50"/>
  <c r="E8" i="50"/>
  <c r="B9" i="50"/>
  <c r="C9" i="50"/>
  <c r="D9" i="50"/>
  <c r="B10" i="50"/>
  <c r="D10" i="50"/>
  <c r="E10" i="50"/>
  <c r="B11" i="50"/>
  <c r="C11" i="50"/>
  <c r="D11" i="50"/>
  <c r="E11" i="50"/>
  <c r="C7" i="50"/>
  <c r="D7" i="50"/>
  <c r="J36" i="137"/>
  <c r="J6" i="137"/>
  <c r="J16" i="36"/>
  <c r="J15" i="36"/>
  <c r="J14" i="36"/>
  <c r="J13" i="36"/>
  <c r="J12" i="36"/>
  <c r="J11" i="36"/>
  <c r="J10" i="36"/>
  <c r="J9" i="36"/>
  <c r="J8" i="36"/>
  <c r="E25" i="34"/>
  <c r="H25" i="34"/>
  <c r="D26" i="34"/>
  <c r="D25" i="34"/>
  <c r="C26" i="34"/>
  <c r="E26" i="34" s="1"/>
  <c r="C25" i="34"/>
  <c r="G25" i="34"/>
  <c r="F25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7" i="34"/>
  <c r="E13" i="34"/>
  <c r="E11" i="34"/>
  <c r="G15" i="95"/>
  <c r="G14" i="95"/>
  <c r="G12" i="95"/>
  <c r="G7" i="95" s="1"/>
  <c r="G8" i="95"/>
  <c r="N7" i="135"/>
  <c r="N10" i="135"/>
  <c r="N13" i="135"/>
  <c r="N16" i="135"/>
  <c r="N19" i="135"/>
  <c r="N21" i="135"/>
  <c r="N20" i="135"/>
  <c r="N15" i="135"/>
  <c r="N14" i="135"/>
  <c r="N12" i="135"/>
  <c r="N11" i="135"/>
  <c r="N9" i="135"/>
  <c r="N8" i="135"/>
  <c r="N19" i="29"/>
  <c r="N21" i="29"/>
  <c r="N20" i="29"/>
  <c r="N18" i="29"/>
  <c r="N16" i="29" s="1"/>
  <c r="N13" i="29"/>
  <c r="N10" i="29"/>
  <c r="E24" i="34"/>
  <c r="E23" i="34"/>
  <c r="E22" i="34"/>
  <c r="E21" i="34"/>
  <c r="E20" i="34"/>
  <c r="E19" i="34"/>
  <c r="E18" i="34"/>
  <c r="E17" i="34"/>
  <c r="E16" i="34"/>
  <c r="E15" i="34"/>
  <c r="E14" i="34"/>
  <c r="E12" i="34"/>
  <c r="E7" i="34"/>
  <c r="B1048569" i="84"/>
  <c r="C1048569" i="85"/>
  <c r="F1048569" i="85"/>
  <c r="G1048569" i="85"/>
  <c r="H1048569" i="85"/>
  <c r="I1048569" i="85"/>
  <c r="J1048569" i="85"/>
  <c r="B1048569" i="85"/>
  <c r="A9" i="134" l="1"/>
  <c r="C9" i="75" l="1"/>
  <c r="C44" i="134" l="1"/>
  <c r="A44" i="134"/>
  <c r="C43" i="134"/>
  <c r="A43" i="134"/>
  <c r="C42" i="134"/>
  <c r="A42" i="134"/>
  <c r="C41" i="134"/>
  <c r="A41" i="134"/>
  <c r="C40" i="134"/>
  <c r="A40" i="134"/>
  <c r="C39" i="134"/>
  <c r="A39" i="134"/>
  <c r="C38" i="134"/>
  <c r="A38" i="134"/>
  <c r="C37" i="134"/>
  <c r="A37" i="134"/>
  <c r="C36" i="134"/>
  <c r="A36" i="134"/>
  <c r="C35" i="134"/>
  <c r="A35" i="134"/>
  <c r="C34" i="134"/>
  <c r="A34" i="134"/>
  <c r="C33" i="134"/>
  <c r="A33" i="134"/>
  <c r="C32" i="134"/>
  <c r="A32" i="134"/>
  <c r="C31" i="134"/>
  <c r="A31" i="134"/>
  <c r="C30" i="134"/>
  <c r="A30" i="134"/>
  <c r="C29" i="134"/>
  <c r="A29" i="134"/>
  <c r="C28" i="134"/>
  <c r="A28" i="134"/>
  <c r="C27" i="134"/>
  <c r="A27" i="134"/>
  <c r="C26" i="134"/>
  <c r="A26" i="134"/>
  <c r="C25" i="134"/>
  <c r="A25" i="134"/>
  <c r="C24" i="134"/>
  <c r="A24" i="134"/>
  <c r="C23" i="134"/>
  <c r="A23" i="134"/>
  <c r="C22" i="134"/>
  <c r="A22" i="134"/>
  <c r="C21" i="134"/>
  <c r="A21" i="134"/>
  <c r="C20" i="134"/>
  <c r="A20" i="134"/>
  <c r="C19" i="134"/>
  <c r="A19" i="134"/>
  <c r="C18" i="134"/>
  <c r="A18" i="134"/>
  <c r="C17" i="134"/>
  <c r="A17" i="134"/>
  <c r="C16" i="134"/>
  <c r="A16" i="134"/>
  <c r="C15" i="134"/>
  <c r="A15" i="134"/>
  <c r="C14" i="134"/>
  <c r="A14" i="134"/>
  <c r="C13" i="134"/>
  <c r="A13" i="134"/>
  <c r="C12" i="134"/>
  <c r="A12" i="134"/>
  <c r="C11" i="134"/>
  <c r="A11" i="134"/>
  <c r="C10" i="134"/>
  <c r="A10" i="134"/>
  <c r="C9" i="134"/>
  <c r="C8" i="134"/>
  <c r="A8" i="134"/>
  <c r="C7" i="134"/>
  <c r="A7" i="134"/>
  <c r="C6" i="134"/>
  <c r="A6" i="134"/>
  <c r="C5" i="134"/>
  <c r="A5" i="134"/>
  <c r="C4" i="134"/>
  <c r="A4" i="134"/>
  <c r="C3" i="134"/>
  <c r="A3" i="134"/>
  <c r="C2" i="134"/>
  <c r="A2" i="134"/>
  <c r="C9" i="97"/>
  <c r="A9" i="97"/>
  <c r="C8" i="97"/>
  <c r="A8" i="97"/>
  <c r="C5" i="97"/>
  <c r="A5" i="97"/>
  <c r="C4" i="97"/>
  <c r="A4" i="97"/>
  <c r="A6" i="97"/>
  <c r="C1048565" i="135"/>
  <c r="D1048565" i="135"/>
  <c r="E1048565" i="135"/>
  <c r="F1048565" i="135"/>
  <c r="G1048565" i="135"/>
  <c r="H1048565" i="135"/>
  <c r="I1048565" i="135"/>
  <c r="J1048565" i="135"/>
  <c r="K1048565" i="135"/>
  <c r="L1048565" i="135"/>
  <c r="M1048565" i="135"/>
  <c r="C1048566" i="135"/>
  <c r="D1048566" i="135"/>
  <c r="E1048566" i="135"/>
  <c r="F1048566" i="135"/>
  <c r="G1048566" i="135"/>
  <c r="H1048566" i="135"/>
  <c r="I1048566" i="135"/>
  <c r="J1048566" i="135"/>
  <c r="K1048566" i="135"/>
  <c r="L1048566" i="135"/>
  <c r="M1048566" i="135"/>
  <c r="C1048567" i="135"/>
  <c r="D1048567" i="135"/>
  <c r="E1048567" i="135"/>
  <c r="F1048567" i="135"/>
  <c r="G1048567" i="135"/>
  <c r="H1048567" i="135"/>
  <c r="I1048567" i="135"/>
  <c r="J1048567" i="135"/>
  <c r="K1048567" i="135"/>
  <c r="L1048567" i="135"/>
  <c r="M1048567" i="135"/>
  <c r="C1048568" i="135"/>
  <c r="D1048568" i="135"/>
  <c r="E1048568" i="135"/>
  <c r="F1048568" i="135"/>
  <c r="G1048568" i="135"/>
  <c r="H1048568" i="135"/>
  <c r="I1048568" i="135"/>
  <c r="J1048568" i="135"/>
  <c r="K1048568" i="135"/>
  <c r="L1048568" i="135"/>
  <c r="M1048568" i="135"/>
  <c r="C1048569" i="135"/>
  <c r="D1048569" i="135"/>
  <c r="E1048569" i="135"/>
  <c r="F1048569" i="135"/>
  <c r="G1048569" i="135"/>
  <c r="H1048569" i="135"/>
  <c r="I1048569" i="135"/>
  <c r="J1048569" i="135"/>
  <c r="K1048569" i="135"/>
  <c r="L1048569" i="135"/>
  <c r="M1048569" i="135"/>
  <c r="B1048569" i="135"/>
  <c r="B1048568" i="135"/>
  <c r="B1048567" i="135"/>
  <c r="B1048566" i="135"/>
  <c r="B1048565" i="135"/>
  <c r="C1048571" i="135"/>
  <c r="D1048571" i="135"/>
  <c r="E1048571" i="135"/>
  <c r="F1048571" i="135"/>
  <c r="G1048571" i="135"/>
  <c r="H1048571" i="135"/>
  <c r="I1048571" i="135"/>
  <c r="J1048571" i="135"/>
  <c r="K1048571" i="135"/>
  <c r="L1048571" i="135"/>
  <c r="M1048571" i="135"/>
  <c r="C1048572" i="135"/>
  <c r="D1048572" i="135"/>
  <c r="E1048572" i="135"/>
  <c r="F1048572" i="135"/>
  <c r="G1048572" i="135"/>
  <c r="H1048572" i="135"/>
  <c r="I1048572" i="135"/>
  <c r="J1048572" i="135"/>
  <c r="K1048572" i="135"/>
  <c r="L1048572" i="135"/>
  <c r="M1048572" i="135"/>
  <c r="C1048573" i="135"/>
  <c r="D1048573" i="135"/>
  <c r="E1048573" i="135"/>
  <c r="F1048573" i="135"/>
  <c r="G1048573" i="135"/>
  <c r="H1048573" i="135"/>
  <c r="I1048573" i="135"/>
  <c r="J1048573" i="135"/>
  <c r="K1048573" i="135"/>
  <c r="L1048573" i="135"/>
  <c r="M1048573" i="135"/>
  <c r="C1048574" i="135"/>
  <c r="D1048574" i="135"/>
  <c r="E1048574" i="135"/>
  <c r="F1048574" i="135"/>
  <c r="G1048574" i="135"/>
  <c r="H1048574" i="135"/>
  <c r="I1048574" i="135"/>
  <c r="J1048574" i="135"/>
  <c r="K1048574" i="135"/>
  <c r="L1048574" i="135"/>
  <c r="M1048574" i="135"/>
  <c r="C1048575" i="135"/>
  <c r="D1048575" i="135"/>
  <c r="E1048575" i="135"/>
  <c r="F1048575" i="135"/>
  <c r="G1048575" i="135"/>
  <c r="H1048575" i="135"/>
  <c r="I1048575" i="135"/>
  <c r="J1048575" i="135"/>
  <c r="K1048575" i="135"/>
  <c r="L1048575" i="135"/>
  <c r="M1048575" i="135"/>
  <c r="B1048575" i="135"/>
  <c r="B1048574" i="135"/>
  <c r="B1048573" i="135"/>
  <c r="B1048572" i="135"/>
  <c r="B1048571" i="135"/>
  <c r="C1048557" i="29"/>
  <c r="D1048557" i="29"/>
  <c r="E1048557" i="29"/>
  <c r="F1048557" i="29"/>
  <c r="G1048557" i="29"/>
  <c r="H1048557" i="29"/>
  <c r="I1048557" i="29"/>
  <c r="J1048557" i="29"/>
  <c r="K1048557" i="29"/>
  <c r="L1048557" i="29"/>
  <c r="M1048557" i="29"/>
  <c r="C1048558" i="29"/>
  <c r="D1048558" i="29"/>
  <c r="E1048558" i="29"/>
  <c r="F1048558" i="29"/>
  <c r="G1048558" i="29"/>
  <c r="H1048558" i="29"/>
  <c r="I1048558" i="29"/>
  <c r="J1048558" i="29"/>
  <c r="K1048558" i="29"/>
  <c r="L1048558" i="29"/>
  <c r="M1048558" i="29"/>
  <c r="C1048559" i="29"/>
  <c r="D1048559" i="29"/>
  <c r="E1048559" i="29"/>
  <c r="F1048559" i="29"/>
  <c r="G1048559" i="29"/>
  <c r="H1048559" i="29"/>
  <c r="I1048559" i="29"/>
  <c r="J1048559" i="29"/>
  <c r="K1048559" i="29"/>
  <c r="L1048559" i="29"/>
  <c r="M1048559" i="29"/>
  <c r="C1048560" i="29"/>
  <c r="D1048560" i="29"/>
  <c r="E1048560" i="29"/>
  <c r="F1048560" i="29"/>
  <c r="G1048560" i="29"/>
  <c r="H1048560" i="29"/>
  <c r="I1048560" i="29"/>
  <c r="J1048560" i="29"/>
  <c r="K1048560" i="29"/>
  <c r="L1048560" i="29"/>
  <c r="M1048560" i="29"/>
  <c r="C1048561" i="29"/>
  <c r="D1048561" i="29"/>
  <c r="E1048561" i="29"/>
  <c r="F1048561" i="29"/>
  <c r="G1048561" i="29"/>
  <c r="H1048561" i="29"/>
  <c r="I1048561" i="29"/>
  <c r="J1048561" i="29"/>
  <c r="K1048561" i="29"/>
  <c r="L1048561" i="29"/>
  <c r="M1048561" i="29"/>
  <c r="B1048561" i="29"/>
  <c r="B1048560" i="29"/>
  <c r="B1048559" i="29"/>
  <c r="B1048558" i="29"/>
  <c r="B1048557" i="29"/>
  <c r="L1048552" i="29"/>
  <c r="C1048550" i="29"/>
  <c r="D1048550" i="29"/>
  <c r="E1048550" i="29"/>
  <c r="F1048550" i="29"/>
  <c r="G1048550" i="29"/>
  <c r="H1048550" i="29"/>
  <c r="I1048550" i="29"/>
  <c r="J1048550" i="29"/>
  <c r="K1048550" i="29"/>
  <c r="L1048550" i="29"/>
  <c r="M1048550" i="29"/>
  <c r="C1048551" i="29"/>
  <c r="D1048551" i="29"/>
  <c r="E1048551" i="29"/>
  <c r="F1048551" i="29"/>
  <c r="G1048551" i="29"/>
  <c r="H1048551" i="29"/>
  <c r="I1048551" i="29"/>
  <c r="J1048551" i="29"/>
  <c r="K1048551" i="29"/>
  <c r="L1048551" i="29"/>
  <c r="M1048551" i="29"/>
  <c r="C1048552" i="29"/>
  <c r="D1048552" i="29"/>
  <c r="E1048552" i="29"/>
  <c r="F1048552" i="29"/>
  <c r="G1048552" i="29"/>
  <c r="H1048552" i="29"/>
  <c r="I1048552" i="29"/>
  <c r="J1048552" i="29"/>
  <c r="K1048552" i="29"/>
  <c r="M1048552" i="29"/>
  <c r="C1048553" i="29"/>
  <c r="D1048553" i="29"/>
  <c r="E1048553" i="29"/>
  <c r="F1048553" i="29"/>
  <c r="G1048553" i="29"/>
  <c r="H1048553" i="29"/>
  <c r="I1048553" i="29"/>
  <c r="J1048553" i="29"/>
  <c r="K1048553" i="29"/>
  <c r="L1048553" i="29"/>
  <c r="M1048553" i="29"/>
  <c r="C1048554" i="29"/>
  <c r="D1048554" i="29"/>
  <c r="E1048554" i="29"/>
  <c r="F1048554" i="29"/>
  <c r="G1048554" i="29"/>
  <c r="H1048554" i="29"/>
  <c r="I1048554" i="29"/>
  <c r="J1048554" i="29"/>
  <c r="K1048554" i="29"/>
  <c r="L1048554" i="29"/>
  <c r="M1048554" i="29"/>
  <c r="B1048554" i="29"/>
  <c r="B1048553" i="29"/>
  <c r="B1048552" i="29"/>
  <c r="B1048551" i="29"/>
  <c r="B1048550" i="29"/>
  <c r="C1048569" i="137"/>
  <c r="D1048569" i="137"/>
  <c r="E1048569" i="137"/>
  <c r="F1048569" i="137"/>
  <c r="G1048569" i="137"/>
  <c r="H1048569" i="137"/>
  <c r="I1048569" i="137"/>
  <c r="C1048570" i="137"/>
  <c r="D1048570" i="137"/>
  <c r="E1048570" i="137"/>
  <c r="F1048570" i="137"/>
  <c r="G1048570" i="137"/>
  <c r="H1048570" i="137"/>
  <c r="I1048570" i="137"/>
  <c r="C1048571" i="137"/>
  <c r="D1048571" i="137"/>
  <c r="E1048571" i="137"/>
  <c r="F1048571" i="137"/>
  <c r="G1048571" i="137"/>
  <c r="H1048571" i="137"/>
  <c r="I1048571" i="137"/>
  <c r="C1048572" i="137"/>
  <c r="D1048572" i="137"/>
  <c r="E1048572" i="137"/>
  <c r="F1048572" i="137"/>
  <c r="G1048572" i="137"/>
  <c r="H1048572" i="137"/>
  <c r="I1048572" i="137"/>
  <c r="C1048573" i="137"/>
  <c r="D1048573" i="137"/>
  <c r="E1048573" i="137"/>
  <c r="F1048573" i="137"/>
  <c r="G1048573" i="137"/>
  <c r="H1048573" i="137"/>
  <c r="I1048573" i="137"/>
  <c r="B1048559" i="137"/>
  <c r="C1048559" i="137"/>
  <c r="D1048559" i="137"/>
  <c r="E1048559" i="137"/>
  <c r="F1048559" i="137"/>
  <c r="B1048560" i="137"/>
  <c r="C1048560" i="137"/>
  <c r="D1048560" i="137"/>
  <c r="E1048560" i="137"/>
  <c r="F1048560" i="137"/>
  <c r="B1048561" i="137"/>
  <c r="C1048561" i="137"/>
  <c r="D1048561" i="137"/>
  <c r="E1048561" i="137"/>
  <c r="F1048561" i="137"/>
  <c r="B1048562" i="137"/>
  <c r="C1048562" i="137"/>
  <c r="D1048562" i="137"/>
  <c r="E1048562" i="137"/>
  <c r="F1048562" i="137"/>
  <c r="B1048563" i="137"/>
  <c r="C1048563" i="137"/>
  <c r="D1048563" i="137"/>
  <c r="E1048563" i="137"/>
  <c r="F1048563" i="137"/>
  <c r="B1048564" i="137"/>
  <c r="C1048564" i="137"/>
  <c r="D1048564" i="137"/>
  <c r="E1048564" i="137"/>
  <c r="F1048564" i="137"/>
  <c r="B1048565" i="137"/>
  <c r="C1048565" i="137"/>
  <c r="D1048565" i="137"/>
  <c r="E1048565" i="137"/>
  <c r="F1048565" i="137"/>
  <c r="B1048566" i="137"/>
  <c r="C1048566" i="137"/>
  <c r="D1048566" i="137"/>
  <c r="E1048566" i="137"/>
  <c r="F1048566" i="137"/>
  <c r="F1048558" i="137"/>
  <c r="E1048558" i="137"/>
  <c r="D1048558" i="137"/>
  <c r="C1048558" i="137"/>
  <c r="B1048558" i="137"/>
  <c r="B1048573" i="137"/>
  <c r="B1048572" i="137"/>
  <c r="B1048571" i="137"/>
  <c r="B1048570" i="137"/>
  <c r="B1048569" i="137"/>
  <c r="C1048570" i="36"/>
  <c r="D1048570" i="36"/>
  <c r="E1048570" i="36"/>
  <c r="F1048570" i="36"/>
  <c r="G1048570" i="36"/>
  <c r="H1048570" i="36"/>
  <c r="I1048570" i="36"/>
  <c r="C1048571" i="36"/>
  <c r="D1048571" i="36"/>
  <c r="E1048571" i="36"/>
  <c r="F1048571" i="36"/>
  <c r="G1048571" i="36"/>
  <c r="H1048571" i="36"/>
  <c r="I1048571" i="36"/>
  <c r="C1048572" i="36"/>
  <c r="D1048572" i="36"/>
  <c r="E1048572" i="36"/>
  <c r="F1048572" i="36"/>
  <c r="G1048572" i="36"/>
  <c r="H1048572" i="36"/>
  <c r="I1048572" i="36"/>
  <c r="C1048573" i="36"/>
  <c r="D1048573" i="36"/>
  <c r="E1048573" i="36"/>
  <c r="F1048573" i="36"/>
  <c r="G1048573" i="36"/>
  <c r="H1048573" i="36"/>
  <c r="I1048573" i="36"/>
  <c r="B1048573" i="36"/>
  <c r="B1048572" i="36"/>
  <c r="B1048571" i="36"/>
  <c r="B1048570" i="36"/>
  <c r="C1048559" i="36"/>
  <c r="D1048559" i="36"/>
  <c r="E1048559" i="36"/>
  <c r="F1048559" i="36"/>
  <c r="C1048560" i="36"/>
  <c r="D1048560" i="36"/>
  <c r="E1048560" i="36"/>
  <c r="F1048560" i="36"/>
  <c r="C1048561" i="36"/>
  <c r="D1048561" i="36"/>
  <c r="E1048561" i="36"/>
  <c r="F1048561" i="36"/>
  <c r="C1048562" i="36"/>
  <c r="D1048562" i="36"/>
  <c r="E1048562" i="36"/>
  <c r="F1048562" i="36"/>
  <c r="C1048563" i="36"/>
  <c r="D1048563" i="36"/>
  <c r="E1048563" i="36"/>
  <c r="F1048563" i="36"/>
  <c r="C1048564" i="36"/>
  <c r="D1048564" i="36"/>
  <c r="E1048564" i="36"/>
  <c r="F1048564" i="36"/>
  <c r="C1048565" i="36"/>
  <c r="D1048565" i="36"/>
  <c r="E1048565" i="36"/>
  <c r="F1048565" i="36"/>
  <c r="C1048566" i="36"/>
  <c r="D1048566" i="36"/>
  <c r="E1048566" i="36"/>
  <c r="F1048566" i="36"/>
  <c r="F1048558" i="36"/>
  <c r="E1048558" i="36"/>
  <c r="D1048558" i="36"/>
  <c r="C1048558" i="36"/>
  <c r="J47" i="137" l="1"/>
  <c r="J48" i="137"/>
  <c r="J49" i="137"/>
  <c r="J50" i="137"/>
  <c r="J51" i="137"/>
  <c r="J52" i="137"/>
  <c r="J53" i="137"/>
  <c r="J54" i="137"/>
  <c r="J37" i="137" l="1"/>
  <c r="J38" i="137"/>
  <c r="J39" i="137"/>
  <c r="J40" i="137"/>
  <c r="J41" i="137"/>
  <c r="J42" i="137"/>
  <c r="J43" i="137"/>
  <c r="J44" i="137"/>
  <c r="B36" i="36" l="1"/>
  <c r="C36" i="36"/>
  <c r="D36" i="36"/>
  <c r="E36" i="36"/>
  <c r="F36" i="36"/>
  <c r="G36" i="36"/>
  <c r="H36" i="36"/>
  <c r="I36" i="36"/>
  <c r="B26" i="137" l="1"/>
  <c r="I26" i="137"/>
  <c r="H26" i="137"/>
  <c r="G26" i="137"/>
  <c r="F26" i="137"/>
  <c r="E26" i="137"/>
  <c r="D26" i="137"/>
  <c r="C26" i="137"/>
  <c r="B16" i="137"/>
  <c r="J17" i="36"/>
  <c r="J18" i="36"/>
  <c r="J19" i="36"/>
  <c r="J20" i="36"/>
  <c r="J21" i="36"/>
  <c r="J22" i="36"/>
  <c r="J23" i="36"/>
  <c r="J24" i="36"/>
  <c r="I6" i="36" l="1"/>
  <c r="H6" i="36"/>
  <c r="G6" i="36"/>
  <c r="F6" i="36"/>
  <c r="E6" i="36"/>
  <c r="D6" i="36"/>
  <c r="C6" i="36"/>
  <c r="B6" i="36"/>
  <c r="J55" i="36"/>
  <c r="J54" i="36"/>
  <c r="J53" i="36"/>
  <c r="J52" i="36"/>
  <c r="J51" i="36"/>
  <c r="J50" i="36"/>
  <c r="J49" i="36"/>
  <c r="J48" i="36"/>
  <c r="J47" i="36"/>
  <c r="I46" i="36"/>
  <c r="H46" i="36"/>
  <c r="G46" i="36"/>
  <c r="F46" i="36"/>
  <c r="E46" i="36"/>
  <c r="D46" i="36"/>
  <c r="C46" i="36"/>
  <c r="B46" i="36"/>
  <c r="J45" i="36"/>
  <c r="J44" i="36"/>
  <c r="J43" i="36"/>
  <c r="J42" i="36"/>
  <c r="J41" i="36"/>
  <c r="J40" i="36"/>
  <c r="J39" i="36"/>
  <c r="J38" i="36"/>
  <c r="J37" i="36"/>
  <c r="J35" i="36"/>
  <c r="J34" i="36"/>
  <c r="J33" i="36"/>
  <c r="J32" i="36"/>
  <c r="J31" i="36"/>
  <c r="J30" i="36"/>
  <c r="J29" i="36"/>
  <c r="J28" i="36"/>
  <c r="J27" i="36"/>
  <c r="I26" i="36"/>
  <c r="H26" i="36"/>
  <c r="G26" i="36"/>
  <c r="F26" i="36"/>
  <c r="E26" i="36"/>
  <c r="D26" i="36"/>
  <c r="C26" i="36"/>
  <c r="B26" i="36"/>
  <c r="J25" i="36"/>
  <c r="I16" i="36"/>
  <c r="H16" i="36"/>
  <c r="G16" i="36"/>
  <c r="F16" i="36"/>
  <c r="E16" i="36"/>
  <c r="D16" i="36"/>
  <c r="C16" i="36"/>
  <c r="B16" i="36"/>
  <c r="J55" i="137"/>
  <c r="J46" i="137"/>
  <c r="I46" i="137"/>
  <c r="H46" i="137"/>
  <c r="G46" i="137"/>
  <c r="F46" i="137"/>
  <c r="E46" i="137"/>
  <c r="D46" i="137"/>
  <c r="C46" i="137"/>
  <c r="B46" i="137"/>
  <c r="J45" i="137"/>
  <c r="I36" i="137"/>
  <c r="H36" i="137"/>
  <c r="G36" i="137"/>
  <c r="F36" i="137"/>
  <c r="E36" i="137"/>
  <c r="D36" i="137"/>
  <c r="C36" i="137"/>
  <c r="B36" i="137"/>
  <c r="J35" i="137"/>
  <c r="J34" i="137"/>
  <c r="J33" i="137"/>
  <c r="J32" i="137"/>
  <c r="J31" i="137"/>
  <c r="J30" i="137"/>
  <c r="J29" i="137"/>
  <c r="J28" i="137"/>
  <c r="J27" i="137"/>
  <c r="J26" i="137" s="1"/>
  <c r="J25" i="137"/>
  <c r="J24" i="137"/>
  <c r="J23" i="137"/>
  <c r="J22" i="137"/>
  <c r="J21" i="137"/>
  <c r="J20" i="137"/>
  <c r="J19" i="137"/>
  <c r="J18" i="137"/>
  <c r="J17" i="137"/>
  <c r="I16" i="137"/>
  <c r="H16" i="137"/>
  <c r="G16" i="137"/>
  <c r="F16" i="137"/>
  <c r="E16" i="137"/>
  <c r="D16" i="137"/>
  <c r="C16" i="137"/>
  <c r="J7" i="137"/>
  <c r="I6" i="137"/>
  <c r="H6" i="137"/>
  <c r="G6" i="137"/>
  <c r="F6" i="137"/>
  <c r="E6" i="137"/>
  <c r="D6" i="137"/>
  <c r="C6" i="137"/>
  <c r="B6" i="137"/>
  <c r="J15" i="137"/>
  <c r="J14" i="137"/>
  <c r="J13" i="137"/>
  <c r="J12" i="137"/>
  <c r="J11" i="137"/>
  <c r="J10" i="137"/>
  <c r="J9" i="137"/>
  <c r="J8" i="137"/>
  <c r="J46" i="36" l="1"/>
  <c r="J36" i="36"/>
  <c r="J26" i="36"/>
  <c r="J16" i="137"/>
  <c r="B16" i="135" l="1"/>
  <c r="C16" i="135"/>
  <c r="B19" i="135"/>
  <c r="C19" i="135"/>
  <c r="B13" i="135" l="1"/>
  <c r="C13" i="135"/>
  <c r="M19" i="135" l="1"/>
  <c r="L19" i="135"/>
  <c r="K19" i="135"/>
  <c r="J19" i="135"/>
  <c r="I19" i="135"/>
  <c r="H19" i="135"/>
  <c r="G19" i="135"/>
  <c r="F19" i="135"/>
  <c r="E19" i="135"/>
  <c r="D19" i="135"/>
  <c r="N18" i="135"/>
  <c r="N17" i="135"/>
  <c r="M16" i="135"/>
  <c r="L16" i="135"/>
  <c r="K16" i="135"/>
  <c r="J16" i="135"/>
  <c r="I16" i="135"/>
  <c r="H16" i="135"/>
  <c r="G16" i="135"/>
  <c r="F16" i="135"/>
  <c r="E16" i="135"/>
  <c r="D16" i="135"/>
  <c r="M13" i="135"/>
  <c r="L13" i="135"/>
  <c r="K13" i="135"/>
  <c r="J13" i="135"/>
  <c r="I13" i="135"/>
  <c r="H13" i="135"/>
  <c r="G13" i="135"/>
  <c r="F13" i="135"/>
  <c r="E13" i="135"/>
  <c r="D13" i="135"/>
  <c r="M10" i="135"/>
  <c r="L10" i="135"/>
  <c r="K10" i="135"/>
  <c r="J10" i="135"/>
  <c r="I10" i="135"/>
  <c r="H10" i="135"/>
  <c r="G10" i="135"/>
  <c r="F10" i="135"/>
  <c r="E10" i="135"/>
  <c r="D10" i="135"/>
  <c r="C10" i="135"/>
  <c r="B10" i="135"/>
  <c r="M7" i="135"/>
  <c r="L7" i="135"/>
  <c r="K7" i="135"/>
  <c r="J7" i="135"/>
  <c r="I7" i="135"/>
  <c r="H7" i="135"/>
  <c r="G7" i="135"/>
  <c r="F7" i="135"/>
  <c r="E7" i="135"/>
  <c r="D7" i="135"/>
  <c r="C7" i="135"/>
  <c r="B7" i="135"/>
  <c r="B19" i="29"/>
  <c r="C19" i="29"/>
  <c r="D19" i="29"/>
  <c r="E19" i="29"/>
  <c r="F19" i="29"/>
  <c r="G19" i="29"/>
  <c r="H19" i="29"/>
  <c r="I19" i="29"/>
  <c r="J19" i="29"/>
  <c r="K19" i="29"/>
  <c r="L19" i="29"/>
  <c r="M19" i="29"/>
  <c r="B16" i="29"/>
  <c r="C16" i="29"/>
  <c r="D16" i="29"/>
  <c r="E16" i="29"/>
  <c r="F16" i="29"/>
  <c r="G16" i="29"/>
  <c r="H16" i="29"/>
  <c r="I16" i="29"/>
  <c r="J16" i="29"/>
  <c r="K16" i="29"/>
  <c r="L16" i="29"/>
  <c r="M16" i="29"/>
  <c r="N17" i="29"/>
  <c r="B13" i="29"/>
  <c r="C13" i="29"/>
  <c r="D13" i="29"/>
  <c r="E13" i="29"/>
  <c r="F13" i="29"/>
  <c r="G13" i="29"/>
  <c r="H13" i="29"/>
  <c r="I13" i="29"/>
  <c r="J13" i="29"/>
  <c r="K13" i="29"/>
  <c r="L13" i="29"/>
  <c r="M13" i="29"/>
  <c r="N14" i="29"/>
  <c r="N15" i="29"/>
  <c r="B18" i="50"/>
  <c r="G7" i="84"/>
  <c r="G24" i="83"/>
  <c r="G23" i="83"/>
  <c r="G22" i="83"/>
  <c r="G21" i="83"/>
  <c r="G20" i="83"/>
  <c r="G18" i="83"/>
  <c r="G17" i="83"/>
  <c r="G16" i="83"/>
  <c r="G15" i="83"/>
  <c r="G14" i="83"/>
  <c r="E18" i="50"/>
  <c r="D18" i="50"/>
  <c r="C18" i="50"/>
  <c r="D1048552" i="51"/>
  <c r="D1048551" i="51"/>
  <c r="D1048550" i="51"/>
  <c r="D1048549" i="51"/>
  <c r="G13" i="83" l="1"/>
  <c r="G19" i="83"/>
  <c r="D1048567" i="83"/>
  <c r="C1048567" i="83"/>
  <c r="F23" i="51"/>
  <c r="F24" i="51"/>
  <c r="F25" i="51"/>
  <c r="F21" i="51"/>
  <c r="F20" i="51"/>
  <c r="F19" i="51"/>
  <c r="C1048550" i="51" l="1"/>
  <c r="B1048549" i="51"/>
  <c r="B1048544" i="51"/>
  <c r="B1048550" i="51"/>
  <c r="F1048552" i="51"/>
  <c r="E1048552" i="51"/>
  <c r="F1048551" i="51"/>
  <c r="E1048551" i="51"/>
  <c r="F1048550" i="51"/>
  <c r="E1048550" i="51"/>
  <c r="F1048549" i="51"/>
  <c r="E1048549" i="51"/>
  <c r="J1048570" i="84"/>
  <c r="I1048570" i="84"/>
  <c r="H1048570" i="84"/>
  <c r="G1048570" i="84"/>
  <c r="F1048570" i="84"/>
  <c r="E1048570" i="84"/>
  <c r="D1048570" i="84"/>
  <c r="C1048570" i="84"/>
  <c r="J1048569" i="84"/>
  <c r="I1048569" i="84"/>
  <c r="H1048569" i="84"/>
  <c r="G1048569" i="84"/>
  <c r="F1048569" i="84"/>
  <c r="E1048569" i="84"/>
  <c r="D1048569" i="84"/>
  <c r="C1048569" i="84"/>
  <c r="B1048570" i="84"/>
  <c r="J1048568" i="85"/>
  <c r="I1048568" i="85"/>
  <c r="H1048568" i="85"/>
  <c r="G1048568" i="85"/>
  <c r="F1048568" i="85"/>
  <c r="E1048568" i="85"/>
  <c r="D1048568" i="85"/>
  <c r="C1048568" i="85"/>
  <c r="B1048568" i="85"/>
  <c r="G16" i="95"/>
  <c r="C1048549" i="51" l="1"/>
  <c r="B1048546" i="51"/>
  <c r="C1048546" i="51"/>
  <c r="C1048545" i="51"/>
  <c r="C1048551" i="51"/>
  <c r="C1048552" i="51"/>
  <c r="C1048544" i="51"/>
  <c r="B1048551" i="51"/>
  <c r="B1048545" i="51"/>
  <c r="B1048552" i="51"/>
  <c r="N12" i="29"/>
  <c r="N11" i="29"/>
  <c r="F13" i="95" l="1"/>
  <c r="E13" i="95"/>
  <c r="D13" i="95"/>
  <c r="C13" i="95"/>
  <c r="B13" i="95"/>
  <c r="F7" i="95"/>
  <c r="E7" i="95"/>
  <c r="D7" i="95"/>
  <c r="C7" i="95"/>
  <c r="B7" i="95"/>
  <c r="M10" i="29"/>
  <c r="L10" i="29"/>
  <c r="K10" i="29"/>
  <c r="J10" i="29"/>
  <c r="I10" i="29"/>
  <c r="H10" i="29"/>
  <c r="G10" i="29"/>
  <c r="F10" i="29"/>
  <c r="E10" i="29"/>
  <c r="D10" i="29"/>
  <c r="C10" i="29"/>
  <c r="B10" i="29"/>
  <c r="J18" i="87"/>
  <c r="I18" i="87"/>
  <c r="H18" i="87"/>
  <c r="G18" i="87"/>
  <c r="F18" i="87"/>
  <c r="E18" i="87"/>
  <c r="D18" i="87"/>
  <c r="C18" i="87"/>
  <c r="B18" i="87"/>
  <c r="J12" i="87"/>
  <c r="I12" i="87"/>
  <c r="H12" i="87"/>
  <c r="G12" i="87"/>
  <c r="F12" i="87"/>
  <c r="E12" i="87"/>
  <c r="D12" i="87"/>
  <c r="C12" i="87"/>
  <c r="B12" i="87"/>
  <c r="J18" i="86"/>
  <c r="I18" i="86"/>
  <c r="H18" i="86"/>
  <c r="G18" i="86"/>
  <c r="F18" i="86"/>
  <c r="E18" i="86"/>
  <c r="D18" i="86"/>
  <c r="C18" i="86"/>
  <c r="B18" i="86"/>
  <c r="J12" i="86"/>
  <c r="I12" i="86"/>
  <c r="H12" i="86"/>
  <c r="G12" i="86"/>
  <c r="F12" i="86"/>
  <c r="E12" i="86"/>
  <c r="D12" i="86"/>
  <c r="C12" i="86"/>
  <c r="B12" i="86"/>
  <c r="F19" i="82"/>
  <c r="E19" i="82"/>
  <c r="D19" i="82"/>
  <c r="C19" i="82"/>
  <c r="B19" i="82"/>
  <c r="F13" i="82"/>
  <c r="E13" i="82"/>
  <c r="D13" i="82"/>
  <c r="C13" i="82"/>
  <c r="B13" i="82"/>
  <c r="I18" i="81"/>
  <c r="H18" i="81"/>
  <c r="G18" i="81"/>
  <c r="F18" i="81"/>
  <c r="E18" i="81"/>
  <c r="D18" i="81"/>
  <c r="C18" i="81"/>
  <c r="B18" i="81"/>
  <c r="I12" i="81"/>
  <c r="H12" i="81"/>
  <c r="G12" i="81"/>
  <c r="F12" i="81"/>
  <c r="E12" i="81"/>
  <c r="D12" i="81"/>
  <c r="C12" i="81"/>
  <c r="B12" i="81"/>
  <c r="E19" i="79"/>
  <c r="D19" i="79"/>
  <c r="C19" i="79"/>
  <c r="B19" i="79"/>
  <c r="E13" i="79"/>
  <c r="D13" i="79"/>
  <c r="C13" i="79"/>
  <c r="B13" i="79"/>
  <c r="B18" i="80"/>
  <c r="C18" i="80"/>
  <c r="D18" i="80"/>
  <c r="E18" i="80"/>
  <c r="F18" i="80"/>
  <c r="G18" i="80"/>
  <c r="H18" i="80"/>
  <c r="I18" i="80"/>
  <c r="I12" i="80"/>
  <c r="H12" i="80"/>
  <c r="G12" i="80"/>
  <c r="F12" i="80"/>
  <c r="E12" i="80"/>
  <c r="D12" i="80"/>
  <c r="C12" i="80"/>
  <c r="B12" i="80"/>
  <c r="J18" i="48"/>
  <c r="I18" i="48"/>
  <c r="H18" i="48"/>
  <c r="G18" i="48"/>
  <c r="F18" i="48"/>
  <c r="E18" i="48"/>
  <c r="D18" i="48"/>
  <c r="C18" i="48"/>
  <c r="B18" i="48"/>
  <c r="J12" i="48"/>
  <c r="I12" i="48"/>
  <c r="H12" i="48"/>
  <c r="G12" i="48"/>
  <c r="F12" i="48"/>
  <c r="E12" i="48"/>
  <c r="D12" i="48"/>
  <c r="C12" i="48"/>
  <c r="B12" i="48"/>
  <c r="J18" i="47"/>
  <c r="I18" i="47"/>
  <c r="H18" i="47"/>
  <c r="G18" i="47"/>
  <c r="F18" i="47"/>
  <c r="E18" i="47"/>
  <c r="D18" i="47"/>
  <c r="C18" i="47"/>
  <c r="B18" i="47"/>
  <c r="J12" i="47"/>
  <c r="I12" i="47"/>
  <c r="H12" i="47"/>
  <c r="G12" i="47"/>
  <c r="F12" i="47"/>
  <c r="E12" i="47"/>
  <c r="D12" i="47"/>
  <c r="C12" i="47"/>
  <c r="B12" i="47"/>
  <c r="B11" i="76"/>
  <c r="B10" i="76"/>
  <c r="B9" i="76"/>
  <c r="B8" i="76"/>
  <c r="B7" i="76"/>
  <c r="E18" i="76"/>
  <c r="D18" i="76"/>
  <c r="C18" i="76"/>
  <c r="E12" i="76"/>
  <c r="D12" i="76"/>
  <c r="C12" i="76"/>
  <c r="E16" i="78"/>
  <c r="D16" i="78"/>
  <c r="C16" i="78"/>
  <c r="B16" i="78"/>
  <c r="E11" i="78"/>
  <c r="D11" i="78"/>
  <c r="C11" i="78"/>
  <c r="B11" i="78"/>
  <c r="E17" i="74"/>
  <c r="D17" i="74"/>
  <c r="C17" i="74"/>
  <c r="B17" i="74"/>
  <c r="E12" i="74"/>
  <c r="D12" i="74"/>
  <c r="C12" i="74"/>
  <c r="B12" i="74"/>
  <c r="E17" i="73"/>
  <c r="D17" i="73"/>
  <c r="C17" i="73"/>
  <c r="B17" i="73"/>
  <c r="E12" i="73"/>
  <c r="D12" i="73"/>
  <c r="C12" i="73"/>
  <c r="B12" i="73"/>
  <c r="E12" i="50"/>
  <c r="D12" i="50"/>
  <c r="C12" i="50"/>
  <c r="B12" i="50"/>
  <c r="J18" i="40"/>
  <c r="I18" i="40"/>
  <c r="H18" i="40"/>
  <c r="G18" i="40"/>
  <c r="F18" i="40"/>
  <c r="E18" i="40"/>
  <c r="D18" i="40"/>
  <c r="C18" i="40"/>
  <c r="B18" i="40"/>
  <c r="J12" i="40"/>
  <c r="I12" i="40"/>
  <c r="H12" i="40"/>
  <c r="G12" i="40"/>
  <c r="F12" i="40"/>
  <c r="E12" i="40"/>
  <c r="D12" i="40"/>
  <c r="C12" i="40"/>
  <c r="B12" i="40"/>
  <c r="F18" i="44"/>
  <c r="E18" i="44"/>
  <c r="D18" i="44"/>
  <c r="C18" i="44"/>
  <c r="B18" i="44"/>
  <c r="F12" i="44"/>
  <c r="E12" i="44"/>
  <c r="D12" i="44"/>
  <c r="C12" i="44"/>
  <c r="B12" i="44"/>
  <c r="F18" i="43"/>
  <c r="E18" i="43"/>
  <c r="D18" i="43"/>
  <c r="C18" i="43"/>
  <c r="B18" i="43"/>
  <c r="F12" i="43"/>
  <c r="E12" i="43"/>
  <c r="D12" i="43"/>
  <c r="C12" i="43"/>
  <c r="B12" i="43"/>
  <c r="F19" i="38"/>
  <c r="E19" i="38"/>
  <c r="D19" i="38"/>
  <c r="C19" i="38"/>
  <c r="B19" i="38"/>
  <c r="F13" i="38"/>
  <c r="E13" i="38"/>
  <c r="D13" i="38"/>
  <c r="C13" i="38"/>
  <c r="B13" i="38"/>
  <c r="I18" i="39"/>
  <c r="H18" i="39"/>
  <c r="G18" i="39"/>
  <c r="F18" i="39"/>
  <c r="E18" i="39"/>
  <c r="D18" i="39"/>
  <c r="C18" i="39"/>
  <c r="B18" i="39"/>
  <c r="I12" i="39"/>
  <c r="H12" i="39"/>
  <c r="G12" i="39"/>
  <c r="F12" i="39"/>
  <c r="E12" i="39"/>
  <c r="D12" i="39"/>
  <c r="C12" i="39"/>
  <c r="B12" i="39"/>
  <c r="I1048516" i="109"/>
  <c r="H1048516" i="109"/>
  <c r="C36" i="97"/>
  <c r="A36" i="97"/>
  <c r="C35" i="97"/>
  <c r="A35" i="97"/>
  <c r="C34" i="97"/>
  <c r="A34" i="97"/>
  <c r="C33" i="97"/>
  <c r="A33" i="97"/>
  <c r="C32" i="97"/>
  <c r="A32" i="97"/>
  <c r="C31" i="97"/>
  <c r="A31" i="97"/>
  <c r="C30" i="97"/>
  <c r="A30" i="97"/>
  <c r="C29" i="97"/>
  <c r="A29" i="97"/>
  <c r="C28" i="97"/>
  <c r="A28" i="97"/>
  <c r="C27" i="97"/>
  <c r="A27" i="97"/>
  <c r="C26" i="97"/>
  <c r="A26" i="97"/>
  <c r="C25" i="97"/>
  <c r="A25" i="97"/>
  <c r="C24" i="97"/>
  <c r="A24" i="97"/>
  <c r="C23" i="97"/>
  <c r="A23" i="97"/>
  <c r="C22" i="97"/>
  <c r="A22" i="97"/>
  <c r="C21" i="97"/>
  <c r="A21" i="97"/>
  <c r="C20" i="97"/>
  <c r="A20" i="97"/>
  <c r="C19" i="97"/>
  <c r="A19" i="97"/>
  <c r="C18" i="97"/>
  <c r="A18" i="97"/>
  <c r="C17" i="97"/>
  <c r="A17" i="97"/>
  <c r="C16" i="97"/>
  <c r="A16" i="97"/>
  <c r="C15" i="97"/>
  <c r="A15" i="97"/>
  <c r="C14" i="97"/>
  <c r="A14" i="97"/>
  <c r="C13" i="97"/>
  <c r="A13" i="97"/>
  <c r="C12" i="97"/>
  <c r="A12" i="97"/>
  <c r="C11" i="97"/>
  <c r="A11" i="97"/>
  <c r="C10" i="97"/>
  <c r="A10" i="97"/>
  <c r="C7" i="97"/>
  <c r="A7" i="97"/>
  <c r="C6" i="97"/>
  <c r="C3" i="97"/>
  <c r="A3" i="97"/>
  <c r="C2" i="97"/>
  <c r="A2" i="97"/>
  <c r="G1048516" i="109" l="1"/>
  <c r="H1048511" i="109"/>
  <c r="B1048516" i="109"/>
  <c r="B1048511" i="109"/>
  <c r="F1048511" i="109"/>
  <c r="G1048511" i="109"/>
  <c r="H1048515" i="109"/>
  <c r="E1048511" i="109"/>
  <c r="G1048510" i="109"/>
  <c r="I1048511" i="109"/>
  <c r="J1048511" i="109"/>
  <c r="D1048510" i="109"/>
  <c r="C1048516" i="109"/>
  <c r="D1048516" i="109"/>
  <c r="E1048516" i="109"/>
  <c r="F1048516" i="109"/>
  <c r="C1048510" i="109"/>
  <c r="I1048515" i="109"/>
  <c r="C1048511" i="109"/>
  <c r="D1048511" i="109"/>
  <c r="B14" i="85"/>
  <c r="H1048510" i="109" l="1"/>
  <c r="E1048510" i="109"/>
  <c r="G1048515" i="109"/>
  <c r="I1048510" i="109"/>
  <c r="F1048515" i="109"/>
  <c r="E1048515" i="109"/>
  <c r="D1048515" i="109"/>
  <c r="F1048510" i="109"/>
  <c r="C1048515" i="109"/>
  <c r="B1048515" i="109"/>
  <c r="B1048510" i="109"/>
  <c r="J1048510" i="109"/>
  <c r="K22" i="87"/>
  <c r="K22" i="86"/>
  <c r="K26" i="85"/>
  <c r="K26" i="84"/>
  <c r="G22" i="82"/>
  <c r="J22" i="81"/>
  <c r="F23" i="79"/>
  <c r="J23" i="80"/>
  <c r="K22" i="48"/>
  <c r="K22" i="47"/>
  <c r="K22" i="40"/>
  <c r="G22" i="44"/>
  <c r="G22" i="43"/>
  <c r="G22" i="38"/>
  <c r="J22" i="39"/>
  <c r="G10" i="39" l="1"/>
  <c r="G26" i="34"/>
  <c r="F26" i="34"/>
  <c r="H26" i="34" s="1"/>
  <c r="G18" i="95"/>
  <c r="G17" i="95"/>
  <c r="G13" i="95" l="1"/>
  <c r="K13" i="86" l="1"/>
  <c r="K13" i="47"/>
  <c r="K23" i="87" l="1"/>
  <c r="K21" i="87"/>
  <c r="K20" i="87"/>
  <c r="K19" i="87"/>
  <c r="K17" i="87"/>
  <c r="K16" i="87"/>
  <c r="K15" i="87"/>
  <c r="K14" i="87"/>
  <c r="K13" i="87"/>
  <c r="J11" i="87"/>
  <c r="I11" i="87"/>
  <c r="H11" i="87"/>
  <c r="G11" i="87"/>
  <c r="F11" i="87"/>
  <c r="E11" i="87"/>
  <c r="D11" i="87"/>
  <c r="C11" i="87"/>
  <c r="B11" i="87"/>
  <c r="J10" i="87"/>
  <c r="I10" i="87"/>
  <c r="H10" i="87"/>
  <c r="G10" i="87"/>
  <c r="F10" i="87"/>
  <c r="E10" i="87"/>
  <c r="D10" i="87"/>
  <c r="C10" i="87"/>
  <c r="B10" i="87"/>
  <c r="J9" i="87"/>
  <c r="I9" i="87"/>
  <c r="H9" i="87"/>
  <c r="G9" i="87"/>
  <c r="F9" i="87"/>
  <c r="E9" i="87"/>
  <c r="D9" i="87"/>
  <c r="C9" i="87"/>
  <c r="B9" i="87"/>
  <c r="J8" i="87"/>
  <c r="I8" i="87"/>
  <c r="H8" i="87"/>
  <c r="G8" i="87"/>
  <c r="F8" i="87"/>
  <c r="E8" i="87"/>
  <c r="D8" i="87"/>
  <c r="C8" i="87"/>
  <c r="B8" i="87"/>
  <c r="J7" i="87"/>
  <c r="I7" i="87"/>
  <c r="H7" i="87"/>
  <c r="G7" i="87"/>
  <c r="F7" i="87"/>
  <c r="E7" i="87"/>
  <c r="D7" i="87"/>
  <c r="C7" i="87"/>
  <c r="B7" i="87"/>
  <c r="K23" i="86"/>
  <c r="K21" i="86"/>
  <c r="K20" i="86"/>
  <c r="K19" i="86"/>
  <c r="K17" i="86"/>
  <c r="K16" i="86"/>
  <c r="K15" i="86"/>
  <c r="K14" i="86"/>
  <c r="J11" i="86"/>
  <c r="I11" i="86"/>
  <c r="H11" i="86"/>
  <c r="G11" i="86"/>
  <c r="F11" i="86"/>
  <c r="E11" i="86"/>
  <c r="D11" i="86"/>
  <c r="C11" i="86"/>
  <c r="B11" i="86"/>
  <c r="J10" i="86"/>
  <c r="I10" i="86"/>
  <c r="H10" i="86"/>
  <c r="G10" i="86"/>
  <c r="F10" i="86"/>
  <c r="E10" i="86"/>
  <c r="D10" i="86"/>
  <c r="C10" i="86"/>
  <c r="B10" i="86"/>
  <c r="J9" i="86"/>
  <c r="I9" i="86"/>
  <c r="H9" i="86"/>
  <c r="G9" i="86"/>
  <c r="F9" i="86"/>
  <c r="E9" i="86"/>
  <c r="D9" i="86"/>
  <c r="C9" i="86"/>
  <c r="B9" i="86"/>
  <c r="J8" i="86"/>
  <c r="I8" i="86"/>
  <c r="H8" i="86"/>
  <c r="G8" i="86"/>
  <c r="F8" i="86"/>
  <c r="E8" i="86"/>
  <c r="D8" i="86"/>
  <c r="C8" i="86"/>
  <c r="B8" i="86"/>
  <c r="J7" i="86"/>
  <c r="I7" i="86"/>
  <c r="H7" i="86"/>
  <c r="G7" i="86"/>
  <c r="F7" i="86"/>
  <c r="E7" i="86"/>
  <c r="D7" i="86"/>
  <c r="C7" i="86"/>
  <c r="B7" i="86"/>
  <c r="K32" i="85"/>
  <c r="K31" i="85"/>
  <c r="K30" i="85"/>
  <c r="K29" i="85"/>
  <c r="K28" i="85"/>
  <c r="K27" i="85"/>
  <c r="K25" i="85"/>
  <c r="K23" i="85"/>
  <c r="K22" i="85"/>
  <c r="K13" i="85" s="1"/>
  <c r="K21" i="85"/>
  <c r="K20" i="85"/>
  <c r="K19" i="85"/>
  <c r="K18" i="85"/>
  <c r="K17" i="85"/>
  <c r="K16" i="85"/>
  <c r="J14" i="85"/>
  <c r="I14" i="85"/>
  <c r="H14" i="85"/>
  <c r="G14" i="85"/>
  <c r="F14" i="85"/>
  <c r="E14" i="85"/>
  <c r="D14" i="85"/>
  <c r="C14" i="85"/>
  <c r="J13" i="85"/>
  <c r="I13" i="85"/>
  <c r="H13" i="85"/>
  <c r="G13" i="85"/>
  <c r="F13" i="85"/>
  <c r="E13" i="85"/>
  <c r="D13" i="85"/>
  <c r="C13" i="85"/>
  <c r="B13" i="85"/>
  <c r="J12" i="85"/>
  <c r="I12" i="85"/>
  <c r="H12" i="85"/>
  <c r="G12" i="85"/>
  <c r="F12" i="85"/>
  <c r="E12" i="85"/>
  <c r="D12" i="85"/>
  <c r="C12" i="85"/>
  <c r="B12" i="85"/>
  <c r="J11" i="85"/>
  <c r="I11" i="85"/>
  <c r="H11" i="85"/>
  <c r="G11" i="85"/>
  <c r="F11" i="85"/>
  <c r="E11" i="85"/>
  <c r="D11" i="85"/>
  <c r="C11" i="85"/>
  <c r="B11" i="85"/>
  <c r="J10" i="85"/>
  <c r="I10" i="85"/>
  <c r="H10" i="85"/>
  <c r="G10" i="85"/>
  <c r="F10" i="85"/>
  <c r="E10" i="85"/>
  <c r="D10" i="85"/>
  <c r="C10" i="85"/>
  <c r="B10" i="85"/>
  <c r="J9" i="85"/>
  <c r="I9" i="85"/>
  <c r="H9" i="85"/>
  <c r="G9" i="85"/>
  <c r="F9" i="85"/>
  <c r="E9" i="85"/>
  <c r="D9" i="85"/>
  <c r="C9" i="85"/>
  <c r="B9" i="85"/>
  <c r="J8" i="85"/>
  <c r="I8" i="85"/>
  <c r="H8" i="85"/>
  <c r="G8" i="85"/>
  <c r="F8" i="85"/>
  <c r="E8" i="85"/>
  <c r="D8" i="85"/>
  <c r="C8" i="85"/>
  <c r="B8" i="85"/>
  <c r="J7" i="85"/>
  <c r="I7" i="85"/>
  <c r="H7" i="85"/>
  <c r="G7" i="85"/>
  <c r="F7" i="85"/>
  <c r="E7" i="85"/>
  <c r="D7" i="85"/>
  <c r="C7" i="85"/>
  <c r="B7" i="85"/>
  <c r="K32" i="84"/>
  <c r="K31" i="84"/>
  <c r="K30" i="84"/>
  <c r="K29" i="84"/>
  <c r="K28" i="84"/>
  <c r="K27" i="84"/>
  <c r="K25" i="84"/>
  <c r="K23" i="84"/>
  <c r="K22" i="84"/>
  <c r="K21" i="84"/>
  <c r="K20" i="84"/>
  <c r="K19" i="84"/>
  <c r="K18" i="84"/>
  <c r="K17" i="84"/>
  <c r="K16" i="84"/>
  <c r="J14" i="84"/>
  <c r="I14" i="84"/>
  <c r="H14" i="84"/>
  <c r="G14" i="84"/>
  <c r="F14" i="84"/>
  <c r="E14" i="84"/>
  <c r="D14" i="84"/>
  <c r="C14" i="84"/>
  <c r="B14" i="84"/>
  <c r="J13" i="84"/>
  <c r="I13" i="84"/>
  <c r="H13" i="84"/>
  <c r="G13" i="84"/>
  <c r="F13" i="84"/>
  <c r="E13" i="84"/>
  <c r="D13" i="84"/>
  <c r="C13" i="84"/>
  <c r="B13" i="84"/>
  <c r="J12" i="84"/>
  <c r="I12" i="84"/>
  <c r="H12" i="84"/>
  <c r="G12" i="84"/>
  <c r="F12" i="84"/>
  <c r="E12" i="84"/>
  <c r="D12" i="84"/>
  <c r="C12" i="84"/>
  <c r="B12" i="84"/>
  <c r="J11" i="84"/>
  <c r="I11" i="84"/>
  <c r="H11" i="84"/>
  <c r="G11" i="84"/>
  <c r="F11" i="84"/>
  <c r="E11" i="84"/>
  <c r="D11" i="84"/>
  <c r="C11" i="84"/>
  <c r="B11" i="84"/>
  <c r="J10" i="84"/>
  <c r="I10" i="84"/>
  <c r="H10" i="84"/>
  <c r="G10" i="84"/>
  <c r="F10" i="84"/>
  <c r="E10" i="84"/>
  <c r="D10" i="84"/>
  <c r="C10" i="84"/>
  <c r="B10" i="84"/>
  <c r="J9" i="84"/>
  <c r="I9" i="84"/>
  <c r="H9" i="84"/>
  <c r="G9" i="84"/>
  <c r="F9" i="84"/>
  <c r="E9" i="84"/>
  <c r="D9" i="84"/>
  <c r="C9" i="84"/>
  <c r="B9" i="84"/>
  <c r="J8" i="84"/>
  <c r="I8" i="84"/>
  <c r="H8" i="84"/>
  <c r="G8" i="84"/>
  <c r="F8" i="84"/>
  <c r="E8" i="84"/>
  <c r="D8" i="84"/>
  <c r="C8" i="84"/>
  <c r="B8" i="84"/>
  <c r="J7" i="84"/>
  <c r="I7" i="84"/>
  <c r="H7" i="84"/>
  <c r="F7" i="84"/>
  <c r="E7" i="84"/>
  <c r="D7" i="84"/>
  <c r="C7" i="84"/>
  <c r="B7" i="84"/>
  <c r="K12" i="84"/>
  <c r="F12" i="83"/>
  <c r="E12" i="83"/>
  <c r="D12" i="83"/>
  <c r="C12" i="83"/>
  <c r="B12" i="83"/>
  <c r="F11" i="83"/>
  <c r="E11" i="83"/>
  <c r="D11" i="83"/>
  <c r="C11" i="83"/>
  <c r="B11" i="83"/>
  <c r="F10" i="83"/>
  <c r="E10" i="83"/>
  <c r="D10" i="83"/>
  <c r="C10" i="83"/>
  <c r="B10" i="83"/>
  <c r="G10" i="83" s="1"/>
  <c r="F9" i="83"/>
  <c r="E9" i="83"/>
  <c r="D9" i="83"/>
  <c r="C9" i="83"/>
  <c r="B9" i="83"/>
  <c r="F8" i="83"/>
  <c r="E8" i="83"/>
  <c r="D8" i="83"/>
  <c r="C8" i="83"/>
  <c r="B8" i="83"/>
  <c r="G24" i="82"/>
  <c r="G23" i="82"/>
  <c r="G21" i="82"/>
  <c r="G20" i="82"/>
  <c r="G18" i="82"/>
  <c r="G17" i="82"/>
  <c r="G16" i="82"/>
  <c r="G15" i="82"/>
  <c r="G14" i="82"/>
  <c r="F12" i="82"/>
  <c r="E12" i="82"/>
  <c r="D12" i="82"/>
  <c r="C12" i="82"/>
  <c r="B12" i="82"/>
  <c r="F11" i="82"/>
  <c r="E11" i="82"/>
  <c r="D11" i="82"/>
  <c r="C11" i="82"/>
  <c r="B11" i="82"/>
  <c r="F10" i="82"/>
  <c r="E10" i="82"/>
  <c r="D10" i="82"/>
  <c r="C10" i="82"/>
  <c r="B10" i="82"/>
  <c r="F9" i="82"/>
  <c r="E9" i="82"/>
  <c r="D9" i="82"/>
  <c r="C9" i="82"/>
  <c r="B9" i="82"/>
  <c r="F8" i="82"/>
  <c r="E8" i="82"/>
  <c r="D8" i="82"/>
  <c r="C8" i="82"/>
  <c r="B8" i="82"/>
  <c r="G11" i="82"/>
  <c r="J23" i="81"/>
  <c r="J21" i="81"/>
  <c r="J20" i="81"/>
  <c r="J19" i="81"/>
  <c r="J17" i="81"/>
  <c r="J16" i="81"/>
  <c r="J15" i="81"/>
  <c r="J14" i="81"/>
  <c r="J13" i="81"/>
  <c r="I11" i="81"/>
  <c r="H11" i="81"/>
  <c r="G11" i="81"/>
  <c r="F11" i="81"/>
  <c r="E11" i="81"/>
  <c r="D11" i="81"/>
  <c r="C11" i="81"/>
  <c r="B11" i="81"/>
  <c r="I10" i="81"/>
  <c r="H10" i="81"/>
  <c r="G10" i="81"/>
  <c r="F10" i="81"/>
  <c r="E10" i="81"/>
  <c r="D10" i="81"/>
  <c r="C10" i="81"/>
  <c r="B10" i="81"/>
  <c r="I9" i="81"/>
  <c r="H9" i="81"/>
  <c r="G9" i="81"/>
  <c r="F9" i="81"/>
  <c r="E9" i="81"/>
  <c r="D9" i="81"/>
  <c r="C9" i="81"/>
  <c r="B9" i="81"/>
  <c r="I8" i="81"/>
  <c r="H8" i="81"/>
  <c r="G8" i="81"/>
  <c r="F8" i="81"/>
  <c r="E8" i="81"/>
  <c r="D8" i="81"/>
  <c r="C8" i="81"/>
  <c r="B8" i="81"/>
  <c r="I7" i="81"/>
  <c r="H7" i="81"/>
  <c r="G7" i="81"/>
  <c r="G6" i="81" s="1"/>
  <c r="F7" i="81"/>
  <c r="E7" i="81"/>
  <c r="D7" i="81"/>
  <c r="D6" i="81" s="1"/>
  <c r="C7" i="81"/>
  <c r="B7" i="81"/>
  <c r="F24" i="79"/>
  <c r="F22" i="79"/>
  <c r="F21" i="79"/>
  <c r="F20" i="79"/>
  <c r="F18" i="79"/>
  <c r="F17" i="79"/>
  <c r="F16" i="79"/>
  <c r="F15" i="79"/>
  <c r="F14" i="79"/>
  <c r="E12" i="79"/>
  <c r="D12" i="79"/>
  <c r="C12" i="79"/>
  <c r="B12" i="79"/>
  <c r="E11" i="79"/>
  <c r="D11" i="79"/>
  <c r="C11" i="79"/>
  <c r="B11" i="79"/>
  <c r="E10" i="79"/>
  <c r="D10" i="79"/>
  <c r="C10" i="79"/>
  <c r="B10" i="79"/>
  <c r="E9" i="79"/>
  <c r="D9" i="79"/>
  <c r="C9" i="79"/>
  <c r="B9" i="79"/>
  <c r="E8" i="79"/>
  <c r="D8" i="79"/>
  <c r="C8" i="79"/>
  <c r="B8" i="79"/>
  <c r="F9" i="79"/>
  <c r="J22" i="80"/>
  <c r="J21" i="80"/>
  <c r="J20" i="80"/>
  <c r="J19" i="80"/>
  <c r="J17" i="80"/>
  <c r="J16" i="80"/>
  <c r="J15" i="80"/>
  <c r="J14" i="80"/>
  <c r="J13" i="80"/>
  <c r="I11" i="80"/>
  <c r="H11" i="80"/>
  <c r="G11" i="80"/>
  <c r="F11" i="80"/>
  <c r="E11" i="80"/>
  <c r="D11" i="80"/>
  <c r="C11" i="80"/>
  <c r="B11" i="80"/>
  <c r="I10" i="80"/>
  <c r="H10" i="80"/>
  <c r="G10" i="80"/>
  <c r="F10" i="80"/>
  <c r="E10" i="80"/>
  <c r="D10" i="80"/>
  <c r="C10" i="80"/>
  <c r="B10" i="80"/>
  <c r="I9" i="80"/>
  <c r="H9" i="80"/>
  <c r="G9" i="80"/>
  <c r="F9" i="80"/>
  <c r="E9" i="80"/>
  <c r="D9" i="80"/>
  <c r="C9" i="80"/>
  <c r="B9" i="80"/>
  <c r="I8" i="80"/>
  <c r="H8" i="80"/>
  <c r="G8" i="80"/>
  <c r="F8" i="80"/>
  <c r="E8" i="80"/>
  <c r="D8" i="80"/>
  <c r="C8" i="80"/>
  <c r="B8" i="80"/>
  <c r="I7" i="80"/>
  <c r="H7" i="80"/>
  <c r="G7" i="80"/>
  <c r="F7" i="80"/>
  <c r="E7" i="80"/>
  <c r="D7" i="80"/>
  <c r="C7" i="80"/>
  <c r="B7" i="80"/>
  <c r="K23" i="48"/>
  <c r="K21" i="48"/>
  <c r="K20" i="48"/>
  <c r="K19" i="48"/>
  <c r="K17" i="48"/>
  <c r="K16" i="48"/>
  <c r="K10" i="48" s="1"/>
  <c r="K15" i="48"/>
  <c r="K14" i="48"/>
  <c r="K13" i="48"/>
  <c r="J11" i="48"/>
  <c r="I11" i="48"/>
  <c r="H11" i="48"/>
  <c r="G11" i="48"/>
  <c r="F11" i="48"/>
  <c r="E11" i="48"/>
  <c r="D11" i="48"/>
  <c r="C11" i="48"/>
  <c r="B11" i="48"/>
  <c r="J10" i="48"/>
  <c r="I10" i="48"/>
  <c r="H10" i="48"/>
  <c r="G10" i="48"/>
  <c r="F10" i="48"/>
  <c r="E10" i="48"/>
  <c r="D10" i="48"/>
  <c r="C10" i="48"/>
  <c r="B10" i="48"/>
  <c r="J9" i="48"/>
  <c r="I9" i="48"/>
  <c r="H9" i="48"/>
  <c r="G9" i="48"/>
  <c r="F9" i="48"/>
  <c r="E9" i="48"/>
  <c r="D9" i="48"/>
  <c r="C9" i="48"/>
  <c r="B9" i="48"/>
  <c r="J8" i="48"/>
  <c r="I8" i="48"/>
  <c r="H8" i="48"/>
  <c r="G8" i="48"/>
  <c r="F8" i="48"/>
  <c r="E8" i="48"/>
  <c r="D8" i="48"/>
  <c r="C8" i="48"/>
  <c r="B8" i="48"/>
  <c r="J7" i="48"/>
  <c r="I7" i="48"/>
  <c r="H7" i="48"/>
  <c r="G7" i="48"/>
  <c r="F7" i="48"/>
  <c r="E7" i="48"/>
  <c r="D7" i="48"/>
  <c r="C7" i="48"/>
  <c r="B7" i="48"/>
  <c r="K23" i="47"/>
  <c r="K21" i="47"/>
  <c r="K20" i="47"/>
  <c r="K19" i="47"/>
  <c r="K17" i="47"/>
  <c r="K16" i="47"/>
  <c r="K15" i="47"/>
  <c r="K14" i="47"/>
  <c r="J11" i="47"/>
  <c r="I11" i="47"/>
  <c r="H11" i="47"/>
  <c r="G11" i="47"/>
  <c r="F11" i="47"/>
  <c r="E11" i="47"/>
  <c r="D11" i="47"/>
  <c r="C11" i="47"/>
  <c r="B11" i="47"/>
  <c r="J10" i="47"/>
  <c r="I10" i="47"/>
  <c r="H10" i="47"/>
  <c r="G10" i="47"/>
  <c r="F10" i="47"/>
  <c r="E10" i="47"/>
  <c r="D10" i="47"/>
  <c r="C10" i="47"/>
  <c r="B10" i="47"/>
  <c r="J9" i="47"/>
  <c r="I9" i="47"/>
  <c r="H9" i="47"/>
  <c r="G9" i="47"/>
  <c r="F9" i="47"/>
  <c r="E9" i="47"/>
  <c r="D9" i="47"/>
  <c r="C9" i="47"/>
  <c r="B9" i="47"/>
  <c r="J8" i="47"/>
  <c r="I8" i="47"/>
  <c r="H8" i="47"/>
  <c r="G8" i="47"/>
  <c r="F8" i="47"/>
  <c r="E8" i="47"/>
  <c r="D8" i="47"/>
  <c r="C8" i="47"/>
  <c r="B8" i="47"/>
  <c r="J7" i="47"/>
  <c r="I7" i="47"/>
  <c r="H7" i="47"/>
  <c r="G7" i="47"/>
  <c r="F7" i="47"/>
  <c r="E7" i="47"/>
  <c r="D7" i="47"/>
  <c r="C7" i="47"/>
  <c r="B7" i="47"/>
  <c r="F23" i="76"/>
  <c r="F22" i="76"/>
  <c r="F21" i="76"/>
  <c r="F20" i="76"/>
  <c r="F19" i="76"/>
  <c r="F14" i="76"/>
  <c r="F17" i="76"/>
  <c r="F16" i="76"/>
  <c r="F15" i="76"/>
  <c r="F13" i="76"/>
  <c r="E11" i="76"/>
  <c r="D11" i="76"/>
  <c r="C11" i="76"/>
  <c r="E10" i="76"/>
  <c r="D10" i="76"/>
  <c r="C10" i="76"/>
  <c r="E9" i="76"/>
  <c r="D9" i="76"/>
  <c r="C9" i="76"/>
  <c r="E8" i="76"/>
  <c r="D8" i="76"/>
  <c r="C8" i="76"/>
  <c r="E7" i="76"/>
  <c r="D7" i="76"/>
  <c r="C7" i="76"/>
  <c r="F32" i="77"/>
  <c r="F31" i="77"/>
  <c r="F30" i="77"/>
  <c r="F29" i="77"/>
  <c r="F28" i="77"/>
  <c r="F27" i="77"/>
  <c r="F26" i="77"/>
  <c r="F25" i="77"/>
  <c r="F23" i="77"/>
  <c r="F22" i="77"/>
  <c r="F21" i="77"/>
  <c r="F12" i="77" s="1"/>
  <c r="F20" i="77"/>
  <c r="F19" i="77"/>
  <c r="F18" i="77"/>
  <c r="F17" i="77"/>
  <c r="F16" i="77"/>
  <c r="E14" i="77"/>
  <c r="D14" i="77"/>
  <c r="C14" i="77"/>
  <c r="B14" i="77"/>
  <c r="E13" i="77"/>
  <c r="D13" i="77"/>
  <c r="C13" i="77"/>
  <c r="B13" i="77"/>
  <c r="E12" i="77"/>
  <c r="D12" i="77"/>
  <c r="C12" i="77"/>
  <c r="B12" i="77"/>
  <c r="E11" i="77"/>
  <c r="D11" i="77"/>
  <c r="C11" i="77"/>
  <c r="B11" i="77"/>
  <c r="E10" i="77"/>
  <c r="D10" i="77"/>
  <c r="C10" i="77"/>
  <c r="B10" i="77"/>
  <c r="E9" i="77"/>
  <c r="D9" i="77"/>
  <c r="C9" i="77"/>
  <c r="B9" i="77"/>
  <c r="E8" i="77"/>
  <c r="D8" i="77"/>
  <c r="C8" i="77"/>
  <c r="B8" i="77"/>
  <c r="E7" i="77"/>
  <c r="D7" i="77"/>
  <c r="C7" i="77"/>
  <c r="B7" i="77"/>
  <c r="F20" i="78"/>
  <c r="F19" i="78"/>
  <c r="F18" i="78"/>
  <c r="F17" i="78"/>
  <c r="F15" i="78"/>
  <c r="F14" i="78"/>
  <c r="F13" i="78"/>
  <c r="F12" i="78"/>
  <c r="E10" i="78"/>
  <c r="D10" i="78"/>
  <c r="C10" i="78"/>
  <c r="B10" i="78"/>
  <c r="E9" i="78"/>
  <c r="D9" i="78"/>
  <c r="C9" i="78"/>
  <c r="B9" i="78"/>
  <c r="F9" i="78" s="1"/>
  <c r="E8" i="78"/>
  <c r="D8" i="78"/>
  <c r="C8" i="78"/>
  <c r="B8" i="78"/>
  <c r="E7" i="78"/>
  <c r="D7" i="78"/>
  <c r="C7" i="78"/>
  <c r="B7" i="78"/>
  <c r="F36" i="75"/>
  <c r="F35" i="75"/>
  <c r="F34" i="75"/>
  <c r="F33" i="75"/>
  <c r="F32" i="75"/>
  <c r="F31" i="75"/>
  <c r="F30" i="75"/>
  <c r="F29" i="75"/>
  <c r="F28" i="75"/>
  <c r="F26" i="75"/>
  <c r="F25" i="75"/>
  <c r="F24" i="75"/>
  <c r="F23" i="75"/>
  <c r="F22" i="75"/>
  <c r="F21" i="75"/>
  <c r="F20" i="75"/>
  <c r="F19" i="75"/>
  <c r="F18" i="75"/>
  <c r="E16" i="75"/>
  <c r="D16" i="75"/>
  <c r="C16" i="75"/>
  <c r="E15" i="75"/>
  <c r="D15" i="75"/>
  <c r="C15" i="75"/>
  <c r="E14" i="75"/>
  <c r="D14" i="75"/>
  <c r="C14" i="75"/>
  <c r="E13" i="75"/>
  <c r="D13" i="75"/>
  <c r="C13" i="75"/>
  <c r="D12" i="75"/>
  <c r="C12" i="75"/>
  <c r="D11" i="75"/>
  <c r="C11" i="75"/>
  <c r="D10" i="75"/>
  <c r="C10" i="75"/>
  <c r="E7" i="75"/>
  <c r="D9" i="75"/>
  <c r="D8" i="75"/>
  <c r="C8" i="75"/>
  <c r="F33" i="52"/>
  <c r="F32" i="52"/>
  <c r="F31" i="52"/>
  <c r="F30" i="52"/>
  <c r="F29" i="52"/>
  <c r="F28" i="52"/>
  <c r="F27" i="52"/>
  <c r="F26" i="52"/>
  <c r="F24" i="52"/>
  <c r="F23" i="52"/>
  <c r="F22" i="52"/>
  <c r="F21" i="52"/>
  <c r="F20" i="52"/>
  <c r="F19" i="52"/>
  <c r="F18" i="52"/>
  <c r="F17" i="52"/>
  <c r="E15" i="52"/>
  <c r="D15" i="52"/>
  <c r="C15" i="52"/>
  <c r="B15" i="52"/>
  <c r="E14" i="52"/>
  <c r="D14" i="52"/>
  <c r="C14" i="52"/>
  <c r="B14" i="52"/>
  <c r="E13" i="52"/>
  <c r="D13" i="52"/>
  <c r="C13" i="52"/>
  <c r="B13" i="52"/>
  <c r="E12" i="52"/>
  <c r="D12" i="52"/>
  <c r="C12" i="52"/>
  <c r="B12" i="52"/>
  <c r="E11" i="52"/>
  <c r="D11" i="52"/>
  <c r="C11" i="52"/>
  <c r="B11" i="52"/>
  <c r="E10" i="52"/>
  <c r="D10" i="52"/>
  <c r="C10" i="52"/>
  <c r="B10" i="52"/>
  <c r="E9" i="52"/>
  <c r="D9" i="52"/>
  <c r="C9" i="52"/>
  <c r="B9" i="52"/>
  <c r="E8" i="52"/>
  <c r="D8" i="52"/>
  <c r="C8" i="52"/>
  <c r="B8" i="52"/>
  <c r="F21" i="74"/>
  <c r="F20" i="74"/>
  <c r="F19" i="74"/>
  <c r="F18" i="74"/>
  <c r="F16" i="74"/>
  <c r="F15" i="74"/>
  <c r="F14" i="74"/>
  <c r="F13" i="74"/>
  <c r="E11" i="74"/>
  <c r="D11" i="74"/>
  <c r="C11" i="74"/>
  <c r="B11" i="74"/>
  <c r="E10" i="74"/>
  <c r="D10" i="74"/>
  <c r="C10" i="74"/>
  <c r="B10" i="74"/>
  <c r="E9" i="74"/>
  <c r="D9" i="74"/>
  <c r="C9" i="74"/>
  <c r="B9" i="74"/>
  <c r="E8" i="74"/>
  <c r="D8" i="74"/>
  <c r="C8" i="74"/>
  <c r="B8" i="74"/>
  <c r="F21" i="73"/>
  <c r="F20" i="73"/>
  <c r="F19" i="73"/>
  <c r="F18" i="73"/>
  <c r="F16" i="73"/>
  <c r="F15" i="73"/>
  <c r="F14" i="73"/>
  <c r="F13" i="73"/>
  <c r="E11" i="73"/>
  <c r="D11" i="73"/>
  <c r="C11" i="73"/>
  <c r="E10" i="73"/>
  <c r="D10" i="73"/>
  <c r="C10" i="73"/>
  <c r="E9" i="73"/>
  <c r="D9" i="73"/>
  <c r="C9" i="73"/>
  <c r="E8" i="73"/>
  <c r="E7" i="73" s="1"/>
  <c r="D8" i="73"/>
  <c r="C8" i="73"/>
  <c r="F23" i="50"/>
  <c r="F22" i="50"/>
  <c r="F21" i="50"/>
  <c r="F20" i="50"/>
  <c r="F19" i="50"/>
  <c r="F17" i="50"/>
  <c r="F16" i="50"/>
  <c r="F15" i="50"/>
  <c r="F9" i="50" s="1"/>
  <c r="F14" i="50"/>
  <c r="F8" i="50" s="1"/>
  <c r="F13" i="50"/>
  <c r="F7" i="50" s="1"/>
  <c r="F9" i="51"/>
  <c r="F1048546" i="51" s="1"/>
  <c r="F8" i="51"/>
  <c r="F1048545" i="51" s="1"/>
  <c r="F7" i="51"/>
  <c r="F1048544" i="51" s="1"/>
  <c r="F13" i="51"/>
  <c r="E1048546" i="51" s="1"/>
  <c r="F12" i="51"/>
  <c r="E1048545" i="51" s="1"/>
  <c r="F11" i="51"/>
  <c r="E1048544" i="51" s="1"/>
  <c r="F17" i="51"/>
  <c r="D1048546" i="51" s="1"/>
  <c r="F16" i="51"/>
  <c r="D1048545" i="51" s="1"/>
  <c r="F15" i="51"/>
  <c r="D1048544" i="51" s="1"/>
  <c r="K23" i="40"/>
  <c r="K21" i="40"/>
  <c r="K20" i="40"/>
  <c r="K19" i="40"/>
  <c r="K17" i="40"/>
  <c r="K16" i="40"/>
  <c r="K15" i="40"/>
  <c r="K14" i="40"/>
  <c r="K13" i="40"/>
  <c r="J11" i="40"/>
  <c r="I11" i="40"/>
  <c r="H11" i="40"/>
  <c r="G11" i="40"/>
  <c r="F11" i="40"/>
  <c r="E11" i="40"/>
  <c r="D11" i="40"/>
  <c r="C11" i="40"/>
  <c r="B11" i="40"/>
  <c r="J10" i="40"/>
  <c r="I10" i="40"/>
  <c r="H10" i="40"/>
  <c r="G10" i="40"/>
  <c r="F10" i="40"/>
  <c r="E10" i="40"/>
  <c r="D10" i="40"/>
  <c r="C10" i="40"/>
  <c r="B10" i="40"/>
  <c r="J9" i="40"/>
  <c r="I9" i="40"/>
  <c r="H9" i="40"/>
  <c r="G9" i="40"/>
  <c r="F9" i="40"/>
  <c r="E9" i="40"/>
  <c r="D9" i="40"/>
  <c r="C9" i="40"/>
  <c r="B9" i="40"/>
  <c r="J8" i="40"/>
  <c r="I8" i="40"/>
  <c r="H8" i="40"/>
  <c r="G8" i="40"/>
  <c r="F8" i="40"/>
  <c r="E8" i="40"/>
  <c r="D8" i="40"/>
  <c r="C8" i="40"/>
  <c r="B8" i="40"/>
  <c r="J7" i="40"/>
  <c r="I7" i="40"/>
  <c r="H7" i="40"/>
  <c r="G7" i="40"/>
  <c r="F7" i="40"/>
  <c r="E7" i="40"/>
  <c r="D7" i="40"/>
  <c r="C7" i="40"/>
  <c r="B7" i="40"/>
  <c r="G23" i="44"/>
  <c r="G21" i="44"/>
  <c r="G20" i="44"/>
  <c r="G19" i="44"/>
  <c r="G17" i="44"/>
  <c r="G16" i="44"/>
  <c r="G15" i="44"/>
  <c r="G14" i="44"/>
  <c r="G13" i="44"/>
  <c r="F11" i="44"/>
  <c r="E11" i="44"/>
  <c r="D11" i="44"/>
  <c r="C11" i="44"/>
  <c r="B11" i="44"/>
  <c r="F10" i="44"/>
  <c r="E10" i="44"/>
  <c r="D10" i="44"/>
  <c r="C10" i="44"/>
  <c r="B10" i="44"/>
  <c r="F9" i="44"/>
  <c r="E9" i="44"/>
  <c r="D9" i="44"/>
  <c r="C9" i="44"/>
  <c r="B9" i="44"/>
  <c r="F8" i="44"/>
  <c r="E8" i="44"/>
  <c r="D8" i="44"/>
  <c r="C8" i="44"/>
  <c r="B8" i="44"/>
  <c r="F7" i="44"/>
  <c r="E7" i="44"/>
  <c r="D7" i="44"/>
  <c r="C7" i="44"/>
  <c r="B7" i="44"/>
  <c r="G23" i="43"/>
  <c r="G21" i="43"/>
  <c r="G20" i="43"/>
  <c r="G19" i="43"/>
  <c r="G17" i="43"/>
  <c r="G16" i="43"/>
  <c r="G15" i="43"/>
  <c r="G14" i="43"/>
  <c r="G13" i="43"/>
  <c r="F11" i="43"/>
  <c r="E11" i="43"/>
  <c r="D11" i="43"/>
  <c r="C11" i="43"/>
  <c r="B11" i="43"/>
  <c r="F10" i="43"/>
  <c r="E10" i="43"/>
  <c r="D10" i="43"/>
  <c r="C10" i="43"/>
  <c r="B10" i="43"/>
  <c r="F9" i="43"/>
  <c r="E9" i="43"/>
  <c r="D9" i="43"/>
  <c r="C9" i="43"/>
  <c r="B9" i="43"/>
  <c r="F8" i="43"/>
  <c r="E8" i="43"/>
  <c r="D8" i="43"/>
  <c r="C8" i="43"/>
  <c r="B8" i="43"/>
  <c r="F7" i="43"/>
  <c r="E7" i="43"/>
  <c r="D7" i="43"/>
  <c r="C7" i="43"/>
  <c r="B7" i="43"/>
  <c r="G11" i="96"/>
  <c r="J35" i="96"/>
  <c r="J34" i="96"/>
  <c r="J33" i="96"/>
  <c r="J32" i="96"/>
  <c r="J31" i="96"/>
  <c r="J30" i="96"/>
  <c r="J29" i="96"/>
  <c r="J28" i="96"/>
  <c r="J27" i="96"/>
  <c r="J25" i="96"/>
  <c r="J15" i="96" s="1"/>
  <c r="J24" i="96"/>
  <c r="J23" i="96"/>
  <c r="J22" i="96"/>
  <c r="J12" i="96" s="1"/>
  <c r="J21" i="96"/>
  <c r="J11" i="96" s="1"/>
  <c r="J20" i="96"/>
  <c r="J19" i="96"/>
  <c r="J18" i="96"/>
  <c r="J8" i="96" s="1"/>
  <c r="J17" i="96"/>
  <c r="J7" i="96" s="1"/>
  <c r="I15" i="96"/>
  <c r="H15" i="96"/>
  <c r="G15" i="96"/>
  <c r="F15" i="96"/>
  <c r="E15" i="96"/>
  <c r="D15" i="96"/>
  <c r="C15" i="96"/>
  <c r="B15" i="96"/>
  <c r="I14" i="96"/>
  <c r="H14" i="96"/>
  <c r="G14" i="96"/>
  <c r="F14" i="96"/>
  <c r="E14" i="96"/>
  <c r="D14" i="96"/>
  <c r="C14" i="96"/>
  <c r="B14" i="96"/>
  <c r="I13" i="96"/>
  <c r="H13" i="96"/>
  <c r="G13" i="96"/>
  <c r="F13" i="96"/>
  <c r="E13" i="96"/>
  <c r="D13" i="96"/>
  <c r="C13" i="96"/>
  <c r="B13" i="96"/>
  <c r="I12" i="96"/>
  <c r="H12" i="96"/>
  <c r="G12" i="96"/>
  <c r="F12" i="96"/>
  <c r="E12" i="96"/>
  <c r="D12" i="96"/>
  <c r="C12" i="96"/>
  <c r="B12" i="96"/>
  <c r="I11" i="96"/>
  <c r="H11" i="96"/>
  <c r="F11" i="96"/>
  <c r="E11" i="96"/>
  <c r="D11" i="96"/>
  <c r="C11" i="96"/>
  <c r="B11" i="96"/>
  <c r="I10" i="96"/>
  <c r="H10" i="96"/>
  <c r="G10" i="96"/>
  <c r="F10" i="96"/>
  <c r="E10" i="96"/>
  <c r="D10" i="96"/>
  <c r="C10" i="96"/>
  <c r="B10" i="96"/>
  <c r="I9" i="96"/>
  <c r="H9" i="96"/>
  <c r="G9" i="96"/>
  <c r="F9" i="96"/>
  <c r="E9" i="96"/>
  <c r="D9" i="96"/>
  <c r="C9" i="96"/>
  <c r="B9" i="96"/>
  <c r="I8" i="96"/>
  <c r="H8" i="96"/>
  <c r="G8" i="96"/>
  <c r="F8" i="96"/>
  <c r="E8" i="96"/>
  <c r="D8" i="96"/>
  <c r="C8" i="96"/>
  <c r="B8" i="96"/>
  <c r="C7" i="96"/>
  <c r="B7" i="96"/>
  <c r="J35" i="41"/>
  <c r="J34" i="41"/>
  <c r="J33" i="41"/>
  <c r="J32" i="41"/>
  <c r="J31" i="41"/>
  <c r="J30" i="41"/>
  <c r="J29" i="41"/>
  <c r="J28" i="41"/>
  <c r="J27" i="41"/>
  <c r="J18" i="41"/>
  <c r="J19" i="41"/>
  <c r="J9" i="41" s="1"/>
  <c r="J20" i="41"/>
  <c r="J21" i="41"/>
  <c r="J11" i="41" s="1"/>
  <c r="J22" i="41"/>
  <c r="J23" i="41"/>
  <c r="J24" i="41"/>
  <c r="J25" i="41"/>
  <c r="J17" i="41"/>
  <c r="I15" i="41"/>
  <c r="H15" i="41"/>
  <c r="G15" i="41"/>
  <c r="F15" i="41"/>
  <c r="E15" i="41"/>
  <c r="D15" i="41"/>
  <c r="C15" i="41"/>
  <c r="B15" i="41"/>
  <c r="I14" i="41"/>
  <c r="H14" i="41"/>
  <c r="G14" i="41"/>
  <c r="F14" i="41"/>
  <c r="E14" i="41"/>
  <c r="D14" i="41"/>
  <c r="C14" i="41"/>
  <c r="B14" i="41"/>
  <c r="I13" i="41"/>
  <c r="H13" i="41"/>
  <c r="G13" i="41"/>
  <c r="F13" i="41"/>
  <c r="E13" i="41"/>
  <c r="D13" i="41"/>
  <c r="C13" i="41"/>
  <c r="B13" i="41"/>
  <c r="I12" i="41"/>
  <c r="H12" i="41"/>
  <c r="G12" i="41"/>
  <c r="F12" i="41"/>
  <c r="E12" i="41"/>
  <c r="D12" i="41"/>
  <c r="C12" i="41"/>
  <c r="B12" i="41"/>
  <c r="I11" i="41"/>
  <c r="H11" i="41"/>
  <c r="G11" i="41"/>
  <c r="F11" i="41"/>
  <c r="E11" i="41"/>
  <c r="D11" i="41"/>
  <c r="C11" i="41"/>
  <c r="B11" i="41"/>
  <c r="I10" i="41"/>
  <c r="H10" i="41"/>
  <c r="G10" i="41"/>
  <c r="F10" i="41"/>
  <c r="E10" i="41"/>
  <c r="D10" i="41"/>
  <c r="C10" i="41"/>
  <c r="B10" i="41"/>
  <c r="I9" i="41"/>
  <c r="H9" i="41"/>
  <c r="G9" i="41"/>
  <c r="F9" i="41"/>
  <c r="E9" i="41"/>
  <c r="D9" i="41"/>
  <c r="C9" i="41"/>
  <c r="B9" i="41"/>
  <c r="I8" i="41"/>
  <c r="H8" i="41"/>
  <c r="G8" i="41"/>
  <c r="F8" i="41"/>
  <c r="E8" i="41"/>
  <c r="D8" i="41"/>
  <c r="C8" i="41"/>
  <c r="B8" i="41"/>
  <c r="I7" i="41"/>
  <c r="H7" i="41"/>
  <c r="G7" i="41"/>
  <c r="F7" i="41"/>
  <c r="E7" i="41"/>
  <c r="D7" i="41"/>
  <c r="C7" i="41"/>
  <c r="B7" i="41"/>
  <c r="J15" i="41"/>
  <c r="G24" i="38"/>
  <c r="G23" i="38"/>
  <c r="G21" i="38"/>
  <c r="G20" i="38"/>
  <c r="G18" i="38"/>
  <c r="G17" i="38"/>
  <c r="G16" i="38"/>
  <c r="G15" i="38"/>
  <c r="G14" i="38"/>
  <c r="F12" i="38"/>
  <c r="E12" i="38"/>
  <c r="D12" i="38"/>
  <c r="C12" i="38"/>
  <c r="B12" i="38"/>
  <c r="F11" i="38"/>
  <c r="E11" i="38"/>
  <c r="D11" i="38"/>
  <c r="C11" i="38"/>
  <c r="B11" i="38"/>
  <c r="F10" i="38"/>
  <c r="E10" i="38"/>
  <c r="D10" i="38"/>
  <c r="C10" i="38"/>
  <c r="B10" i="38"/>
  <c r="F9" i="38"/>
  <c r="E9" i="38"/>
  <c r="D9" i="38"/>
  <c r="C9" i="38"/>
  <c r="B9" i="38"/>
  <c r="F8" i="38"/>
  <c r="E8" i="38"/>
  <c r="D8" i="38"/>
  <c r="C8" i="38"/>
  <c r="B8" i="38"/>
  <c r="J13" i="39"/>
  <c r="J14" i="39"/>
  <c r="J15" i="39"/>
  <c r="J16" i="39"/>
  <c r="J17" i="39"/>
  <c r="J19" i="39"/>
  <c r="J20" i="39"/>
  <c r="J21" i="39"/>
  <c r="J23" i="39"/>
  <c r="B7" i="39"/>
  <c r="C7" i="39"/>
  <c r="D7" i="39"/>
  <c r="E7" i="39"/>
  <c r="F7" i="39"/>
  <c r="G7" i="39"/>
  <c r="H7" i="39"/>
  <c r="I7" i="39"/>
  <c r="B8" i="39"/>
  <c r="C8" i="39"/>
  <c r="D8" i="39"/>
  <c r="D6" i="39" s="1"/>
  <c r="E8" i="39"/>
  <c r="F8" i="39"/>
  <c r="F6" i="39" s="1"/>
  <c r="G8" i="39"/>
  <c r="G6" i="39" s="1"/>
  <c r="H8" i="39"/>
  <c r="H6" i="39" s="1"/>
  <c r="I8" i="39"/>
  <c r="B9" i="39"/>
  <c r="C9" i="39"/>
  <c r="D9" i="39"/>
  <c r="E9" i="39"/>
  <c r="F9" i="39"/>
  <c r="G9" i="39"/>
  <c r="H9" i="39"/>
  <c r="I9" i="39"/>
  <c r="B10" i="39"/>
  <c r="C10" i="39"/>
  <c r="D10" i="39"/>
  <c r="E10" i="39"/>
  <c r="F10" i="39"/>
  <c r="H10" i="39"/>
  <c r="I10" i="39"/>
  <c r="I6" i="39" s="1"/>
  <c r="B11" i="39"/>
  <c r="C11" i="39"/>
  <c r="D11" i="39"/>
  <c r="E11" i="39"/>
  <c r="F11" i="39"/>
  <c r="G11" i="39"/>
  <c r="H11" i="39"/>
  <c r="I11" i="39"/>
  <c r="C6" i="39"/>
  <c r="J7" i="36"/>
  <c r="G11" i="95"/>
  <c r="G10" i="95"/>
  <c r="G9" i="95"/>
  <c r="N9" i="29"/>
  <c r="N8" i="29"/>
  <c r="G9" i="83" l="1"/>
  <c r="C7" i="83"/>
  <c r="D7" i="83"/>
  <c r="G11" i="83"/>
  <c r="E7" i="83"/>
  <c r="G8" i="83"/>
  <c r="F7" i="83"/>
  <c r="B7" i="83"/>
  <c r="G12" i="83"/>
  <c r="F7" i="75"/>
  <c r="F17" i="75"/>
  <c r="F11" i="50"/>
  <c r="F10" i="50"/>
  <c r="F6" i="50" s="1"/>
  <c r="H6" i="48"/>
  <c r="K18" i="48"/>
  <c r="G6" i="48"/>
  <c r="K11" i="47"/>
  <c r="F18" i="50"/>
  <c r="E6" i="39"/>
  <c r="B6" i="39"/>
  <c r="G13" i="38"/>
  <c r="E6" i="76"/>
  <c r="J6" i="36"/>
  <c r="B6" i="81"/>
  <c r="F11" i="78"/>
  <c r="B1048572" i="78" s="1"/>
  <c r="D6" i="78"/>
  <c r="C6" i="87"/>
  <c r="B1048557" i="87"/>
  <c r="B1048558" i="87"/>
  <c r="C1048558" i="87"/>
  <c r="B1048562" i="87"/>
  <c r="C1048557" i="86"/>
  <c r="K9" i="85"/>
  <c r="K13" i="84"/>
  <c r="C1048538" i="81"/>
  <c r="C1048539" i="81"/>
  <c r="C1048540" i="81"/>
  <c r="J11" i="81"/>
  <c r="C1048560" i="79"/>
  <c r="B7" i="79"/>
  <c r="J12" i="80"/>
  <c r="F6" i="87"/>
  <c r="B7" i="74"/>
  <c r="C6" i="44"/>
  <c r="J9" i="96"/>
  <c r="J10" i="96"/>
  <c r="E7" i="74"/>
  <c r="D6" i="87"/>
  <c r="E6" i="87"/>
  <c r="G6" i="87"/>
  <c r="H6" i="87"/>
  <c r="K12" i="87"/>
  <c r="C1048560" i="87" s="1"/>
  <c r="I6" i="87"/>
  <c r="J6" i="87"/>
  <c r="K7" i="87"/>
  <c r="K18" i="87"/>
  <c r="B1048560" i="87" s="1"/>
  <c r="B6" i="87"/>
  <c r="B6" i="86"/>
  <c r="F6" i="86"/>
  <c r="H6" i="86"/>
  <c r="I6" i="86"/>
  <c r="G6" i="86"/>
  <c r="J6" i="86"/>
  <c r="K18" i="86"/>
  <c r="D6" i="86"/>
  <c r="C6" i="86"/>
  <c r="E6" i="86"/>
  <c r="K12" i="86"/>
  <c r="C1048552" i="86" s="1"/>
  <c r="D7" i="82"/>
  <c r="E7" i="82"/>
  <c r="F7" i="82"/>
  <c r="B7" i="82"/>
  <c r="C7" i="82"/>
  <c r="H6" i="81"/>
  <c r="J12" i="81"/>
  <c r="C1048537" i="81" s="1"/>
  <c r="C6" i="81"/>
  <c r="E6" i="81"/>
  <c r="F6" i="81"/>
  <c r="J18" i="81"/>
  <c r="I6" i="81"/>
  <c r="F19" i="79"/>
  <c r="B1048563" i="79" s="1"/>
  <c r="C7" i="79"/>
  <c r="D7" i="79"/>
  <c r="E7" i="79"/>
  <c r="F13" i="79"/>
  <c r="C1048563" i="79" s="1"/>
  <c r="J18" i="80"/>
  <c r="B6" i="80"/>
  <c r="C6" i="80"/>
  <c r="D6" i="80"/>
  <c r="E6" i="80"/>
  <c r="F6" i="80"/>
  <c r="G6" i="80"/>
  <c r="H6" i="80"/>
  <c r="I6" i="80"/>
  <c r="B6" i="48"/>
  <c r="C6" i="48"/>
  <c r="D6" i="48"/>
  <c r="E6" i="48"/>
  <c r="F6" i="48"/>
  <c r="K12" i="48"/>
  <c r="I6" i="48"/>
  <c r="J6" i="48"/>
  <c r="K7" i="48"/>
  <c r="I6" i="47"/>
  <c r="B6" i="47"/>
  <c r="K12" i="47"/>
  <c r="J1048572" i="47" s="1"/>
  <c r="C6" i="47"/>
  <c r="D6" i="47"/>
  <c r="E6" i="47"/>
  <c r="F6" i="47"/>
  <c r="G6" i="47"/>
  <c r="H6" i="47"/>
  <c r="K18" i="47"/>
  <c r="F12" i="76"/>
  <c r="F18" i="76"/>
  <c r="C6" i="76"/>
  <c r="D6" i="76"/>
  <c r="B6" i="78"/>
  <c r="C6" i="78"/>
  <c r="E6" i="78"/>
  <c r="F16" i="78"/>
  <c r="F14" i="52"/>
  <c r="C7" i="74"/>
  <c r="F12" i="74"/>
  <c r="E1048558" i="74" s="1"/>
  <c r="D7" i="74"/>
  <c r="F17" i="74"/>
  <c r="D1048557" i="74" s="1"/>
  <c r="C7" i="73"/>
  <c r="D7" i="73"/>
  <c r="F17" i="73"/>
  <c r="B7" i="73"/>
  <c r="F12" i="73"/>
  <c r="C6" i="50"/>
  <c r="D6" i="50"/>
  <c r="E6" i="50"/>
  <c r="F12" i="50"/>
  <c r="K18" i="40"/>
  <c r="C6" i="40"/>
  <c r="D6" i="40"/>
  <c r="F6" i="40"/>
  <c r="I6" i="40"/>
  <c r="J6" i="40"/>
  <c r="B6" i="40"/>
  <c r="H6" i="40"/>
  <c r="K9" i="40"/>
  <c r="E6" i="40"/>
  <c r="G6" i="40"/>
  <c r="K12" i="40"/>
  <c r="G18" i="44"/>
  <c r="B6" i="44"/>
  <c r="D6" i="44"/>
  <c r="E6" i="44"/>
  <c r="F6" i="44"/>
  <c r="G12" i="44"/>
  <c r="B1048569" i="44" s="1"/>
  <c r="G18" i="43"/>
  <c r="G12" i="43"/>
  <c r="J14" i="41"/>
  <c r="B7" i="38"/>
  <c r="C7" i="38"/>
  <c r="D7" i="38"/>
  <c r="E7" i="38"/>
  <c r="F7" i="38"/>
  <c r="G19" i="38"/>
  <c r="J18" i="39"/>
  <c r="J12" i="39"/>
  <c r="J8" i="41"/>
  <c r="K11" i="48"/>
  <c r="F11" i="74"/>
  <c r="J14" i="96"/>
  <c r="J12" i="41"/>
  <c r="G10" i="38"/>
  <c r="K9" i="86"/>
  <c r="K11" i="85"/>
  <c r="K12" i="85"/>
  <c r="K14" i="85"/>
  <c r="K11" i="84"/>
  <c r="G8" i="82"/>
  <c r="J9" i="81"/>
  <c r="F10" i="79"/>
  <c r="J8" i="80"/>
  <c r="F11" i="76"/>
  <c r="F13" i="77"/>
  <c r="F14" i="77"/>
  <c r="F7" i="77"/>
  <c r="F8" i="77"/>
  <c r="F10" i="78"/>
  <c r="F8" i="78"/>
  <c r="F7" i="78"/>
  <c r="F8" i="52"/>
  <c r="F9" i="52"/>
  <c r="F11" i="52"/>
  <c r="F15" i="52"/>
  <c r="F8" i="73"/>
  <c r="K10" i="40"/>
  <c r="G11" i="43"/>
  <c r="G9" i="43"/>
  <c r="G7" i="43"/>
  <c r="G12" i="38"/>
  <c r="G9" i="38"/>
  <c r="G11" i="38"/>
  <c r="G8" i="38"/>
  <c r="J8" i="39"/>
  <c r="K10" i="87"/>
  <c r="K11" i="87"/>
  <c r="K8" i="87"/>
  <c r="K9" i="87"/>
  <c r="K10" i="86"/>
  <c r="K11" i="86"/>
  <c r="K8" i="86"/>
  <c r="K7" i="86"/>
  <c r="K8" i="85"/>
  <c r="K10" i="85"/>
  <c r="K7" i="85"/>
  <c r="K7" i="84"/>
  <c r="K9" i="84"/>
  <c r="K10" i="84"/>
  <c r="K14" i="84"/>
  <c r="K8" i="84"/>
  <c r="G9" i="82"/>
  <c r="G10" i="82"/>
  <c r="G12" i="82"/>
  <c r="J8" i="81"/>
  <c r="J10" i="81"/>
  <c r="J7" i="81"/>
  <c r="F11" i="79"/>
  <c r="F12" i="79"/>
  <c r="F8" i="79"/>
  <c r="J10" i="80"/>
  <c r="J11" i="80"/>
  <c r="J7" i="80"/>
  <c r="J9" i="80"/>
  <c r="K8" i="48"/>
  <c r="K9" i="48"/>
  <c r="K10" i="47"/>
  <c r="K8" i="47"/>
  <c r="K9" i="47"/>
  <c r="K7" i="47"/>
  <c r="F9" i="76"/>
  <c r="F10" i="76"/>
  <c r="F8" i="76"/>
  <c r="F7" i="76"/>
  <c r="F10" i="77"/>
  <c r="F11" i="77"/>
  <c r="F9" i="77"/>
  <c r="F10" i="52"/>
  <c r="F12" i="52"/>
  <c r="F13" i="52"/>
  <c r="F8" i="74"/>
  <c r="F10" i="74"/>
  <c r="F9" i="74"/>
  <c r="F9" i="73"/>
  <c r="F11" i="73"/>
  <c r="F10" i="73"/>
  <c r="K8" i="40"/>
  <c r="K11" i="40"/>
  <c r="K7" i="40"/>
  <c r="G9" i="44"/>
  <c r="G11" i="44"/>
  <c r="G7" i="44"/>
  <c r="G8" i="44"/>
  <c r="G10" i="44"/>
  <c r="G10" i="43"/>
  <c r="G8" i="43"/>
  <c r="J13" i="96"/>
  <c r="J10" i="41"/>
  <c r="J7" i="41"/>
  <c r="J13" i="41"/>
  <c r="J11" i="39"/>
  <c r="J9" i="39"/>
  <c r="J6" i="39" s="1"/>
  <c r="J7" i="39"/>
  <c r="J10" i="39"/>
  <c r="G7" i="83" l="1"/>
  <c r="H1048569" i="36"/>
  <c r="B1048560" i="36"/>
  <c r="I1048569" i="36"/>
  <c r="B1048565" i="36"/>
  <c r="B1048562" i="36"/>
  <c r="E1048569" i="36"/>
  <c r="B1048561" i="36"/>
  <c r="B1048569" i="36"/>
  <c r="C1048569" i="36"/>
  <c r="B1048559" i="36"/>
  <c r="D1048569" i="36"/>
  <c r="B1048564" i="36"/>
  <c r="F1048569" i="36"/>
  <c r="B1048566" i="36"/>
  <c r="G1048569" i="36"/>
  <c r="B1048563" i="36"/>
  <c r="B1048558" i="36"/>
  <c r="D1048553" i="82"/>
  <c r="B1048553" i="82"/>
  <c r="F1048553" i="82"/>
  <c r="C1048553" i="82"/>
  <c r="E1048553" i="82"/>
  <c r="B1048571" i="47"/>
  <c r="C1048571" i="47"/>
  <c r="D1048571" i="47"/>
  <c r="E1048571" i="47"/>
  <c r="F1048571" i="47"/>
  <c r="H1048571" i="47"/>
  <c r="I1048571" i="47"/>
  <c r="J1048571" i="47"/>
  <c r="G1048571" i="47"/>
  <c r="I1048568" i="40"/>
  <c r="B1048568" i="40"/>
  <c r="H1048568" i="40"/>
  <c r="C1048568" i="40"/>
  <c r="J1048568" i="40"/>
  <c r="E1048568" i="40"/>
  <c r="F1048568" i="40"/>
  <c r="D1048568" i="40"/>
  <c r="G1048568" i="40"/>
  <c r="F1048569" i="44"/>
  <c r="E1048569" i="44"/>
  <c r="D1048569" i="44"/>
  <c r="C1048569" i="44"/>
  <c r="E1048564" i="44"/>
  <c r="B1048564" i="44"/>
  <c r="C1048564" i="44"/>
  <c r="F1048564" i="44"/>
  <c r="D1048564" i="44"/>
  <c r="E1048568" i="44"/>
  <c r="F1048568" i="44"/>
  <c r="D1048568" i="44"/>
  <c r="C1048568" i="44"/>
  <c r="B1048568" i="44"/>
  <c r="F1048548" i="43"/>
  <c r="E1048548" i="43"/>
  <c r="C1048548" i="43"/>
  <c r="B1048548" i="43"/>
  <c r="D1048548" i="43"/>
  <c r="E1048552" i="43"/>
  <c r="F1048552" i="43"/>
  <c r="D1048552" i="43"/>
  <c r="C1048552" i="43"/>
  <c r="B1048552" i="43"/>
  <c r="C1048549" i="43"/>
  <c r="D1048549" i="43"/>
  <c r="E1048549" i="43"/>
  <c r="B1048549" i="43"/>
  <c r="F1048549" i="43"/>
  <c r="F1048553" i="43"/>
  <c r="E1048553" i="43"/>
  <c r="D1048553" i="43"/>
  <c r="C1048553" i="43"/>
  <c r="B1048553" i="43"/>
  <c r="C1048555" i="86"/>
  <c r="F1048554" i="82"/>
  <c r="B1048554" i="82"/>
  <c r="E1048554" i="82"/>
  <c r="D1048554" i="82"/>
  <c r="C1048554" i="82"/>
  <c r="H1048572" i="47"/>
  <c r="G1048572" i="47"/>
  <c r="E1048572" i="47"/>
  <c r="I1048572" i="47"/>
  <c r="F1048572" i="47"/>
  <c r="B1048572" i="47"/>
  <c r="C1048572" i="47"/>
  <c r="D1048572" i="47"/>
  <c r="D1048572" i="78"/>
  <c r="E1048572" i="78"/>
  <c r="C1048572" i="78"/>
  <c r="E1048569" i="40"/>
  <c r="D1048569" i="40"/>
  <c r="H1048569" i="40"/>
  <c r="J1048569" i="40"/>
  <c r="C1048569" i="40"/>
  <c r="G1048569" i="40"/>
  <c r="F1048569" i="40"/>
  <c r="B1048569" i="40"/>
  <c r="I1048569" i="40"/>
  <c r="B1048565" i="44"/>
  <c r="C1048565" i="44"/>
  <c r="D1048565" i="44"/>
  <c r="E1048565" i="44"/>
  <c r="F1048565" i="44"/>
  <c r="C1048558" i="74"/>
  <c r="B1048558" i="74"/>
  <c r="E1048557" i="74"/>
  <c r="B1048561" i="74"/>
  <c r="C1048561" i="74"/>
  <c r="D1048561" i="74"/>
  <c r="E1048561" i="74"/>
  <c r="C1048557" i="74"/>
  <c r="B1048557" i="74"/>
  <c r="C1048562" i="74"/>
  <c r="E1048562" i="74"/>
  <c r="B1048562" i="74"/>
  <c r="D1048562" i="74"/>
  <c r="D1048558" i="74"/>
  <c r="B1048569" i="73"/>
  <c r="D1048569" i="73"/>
  <c r="C1048569" i="73"/>
  <c r="E1048569" i="73"/>
  <c r="C1048565" i="73"/>
  <c r="C1048568" i="73"/>
  <c r="D1048568" i="73"/>
  <c r="B1048568" i="73"/>
  <c r="E1048568" i="73"/>
  <c r="E1048565" i="73"/>
  <c r="E1048564" i="73"/>
  <c r="B1048565" i="73"/>
  <c r="D1048564" i="73"/>
  <c r="C1048564" i="73"/>
  <c r="B1048564" i="73"/>
  <c r="D1048565" i="73"/>
  <c r="B1048559" i="87"/>
  <c r="C1048562" i="87"/>
  <c r="C1048561" i="87"/>
  <c r="C1048557" i="87"/>
  <c r="C1048559" i="87"/>
  <c r="B1048561" i="87"/>
  <c r="C1048554" i="86"/>
  <c r="C1048556" i="86"/>
  <c r="C1048553" i="86"/>
  <c r="B1048557" i="86"/>
  <c r="B1048555" i="86"/>
  <c r="B1048556" i="86"/>
  <c r="B1048554" i="86"/>
  <c r="B1048553" i="86"/>
  <c r="B1048552" i="86"/>
  <c r="B1048567" i="83"/>
  <c r="F1048567" i="83"/>
  <c r="E1048567" i="83"/>
  <c r="B1048568" i="83"/>
  <c r="E1048568" i="83"/>
  <c r="F1048568" i="83"/>
  <c r="C1048568" i="83"/>
  <c r="D1048568" i="83"/>
  <c r="I1048544" i="81"/>
  <c r="F1048544" i="81"/>
  <c r="G1048544" i="81"/>
  <c r="C1048544" i="81"/>
  <c r="B1048544" i="81"/>
  <c r="H1048544" i="81"/>
  <c r="D1048544" i="81"/>
  <c r="E1048544" i="81"/>
  <c r="B1048539" i="81"/>
  <c r="F1048545" i="81"/>
  <c r="B1048545" i="81"/>
  <c r="G1048545" i="81"/>
  <c r="C1048545" i="81"/>
  <c r="H1048545" i="81"/>
  <c r="D1048545" i="81"/>
  <c r="E1048545" i="81"/>
  <c r="I1048545" i="81"/>
  <c r="B1048540" i="81"/>
  <c r="C1048536" i="81"/>
  <c r="B1048538" i="81"/>
  <c r="B1048536" i="81"/>
  <c r="B1048537" i="81"/>
  <c r="B1048562" i="79"/>
  <c r="B1048561" i="79"/>
  <c r="C1048562" i="79"/>
  <c r="B1048564" i="79"/>
  <c r="B1048560" i="79"/>
  <c r="C1048564" i="79"/>
  <c r="C1048561" i="79"/>
  <c r="D1048572" i="80"/>
  <c r="G1048572" i="80"/>
  <c r="F1048572" i="80"/>
  <c r="B1048572" i="80"/>
  <c r="I1048572" i="80"/>
  <c r="H1048572" i="80"/>
  <c r="C1048572" i="80"/>
  <c r="E1048572" i="80"/>
  <c r="H1048573" i="80"/>
  <c r="B1048573" i="80"/>
  <c r="E1048573" i="80"/>
  <c r="C1048573" i="80"/>
  <c r="I1048573" i="80"/>
  <c r="G1048573" i="80"/>
  <c r="F1048573" i="80"/>
  <c r="D1048573" i="80"/>
  <c r="F6" i="78"/>
  <c r="E1048571" i="78"/>
  <c r="B1048571" i="78"/>
  <c r="C1048571" i="78"/>
  <c r="D1048571" i="78"/>
  <c r="F7" i="74"/>
  <c r="K6" i="87"/>
  <c r="K6" i="86"/>
  <c r="J6" i="81"/>
  <c r="F7" i="79"/>
  <c r="J6" i="80"/>
  <c r="K6" i="48"/>
  <c r="K6" i="47"/>
  <c r="F6" i="76"/>
  <c r="F7" i="73"/>
  <c r="K6" i="40"/>
  <c r="G6" i="44"/>
  <c r="G7" i="38"/>
  <c r="D1048565" i="38" s="1"/>
  <c r="E1048565" i="38" l="1"/>
  <c r="C1048565" i="38"/>
  <c r="B1048565" i="38"/>
  <c r="A1048565" i="38"/>
</calcChain>
</file>

<file path=xl/sharedStrings.xml><?xml version="1.0" encoding="utf-8"?>
<sst xmlns="http://schemas.openxmlformats.org/spreadsheetml/2006/main" count="2347" uniqueCount="611">
  <si>
    <t>25+</t>
  </si>
  <si>
    <t>الجنسية /
ترتيب الزواج الحالي للزوجة</t>
  </si>
  <si>
    <t>Nationality / Present Marriage Order of Wife</t>
  </si>
  <si>
    <t>عدد الزوجات في العصمة</t>
  </si>
  <si>
    <t>Number of Wives</t>
  </si>
  <si>
    <t>الجنسية /
ترتيب الزواج الحالي</t>
  </si>
  <si>
    <t>Nationality / Present Marriage Order</t>
  </si>
  <si>
    <t>Nationality / Highest Educational Attainment of Divorced Wife</t>
  </si>
  <si>
    <t>مدة الحياة الزواجية</t>
  </si>
  <si>
    <t>Duration of Marriage</t>
  </si>
  <si>
    <t>الجنسية /
نوع الطلاق</t>
  </si>
  <si>
    <t>Nationality / Type of Divorce</t>
  </si>
  <si>
    <t>خلعي</t>
  </si>
  <si>
    <t>رجعي</t>
  </si>
  <si>
    <t>Retroactive</t>
  </si>
  <si>
    <t>Year</t>
  </si>
  <si>
    <t>Non-Bahraini</t>
  </si>
  <si>
    <t>Bahraini</t>
  </si>
  <si>
    <t xml:space="preserve"> Divorce Cases</t>
  </si>
  <si>
    <t>Total</t>
  </si>
  <si>
    <t xml:space="preserve"> </t>
  </si>
  <si>
    <t>1700 - 1999</t>
  </si>
  <si>
    <t>1500 - 1699</t>
  </si>
  <si>
    <t>1000 - 1499</t>
  </si>
  <si>
    <t>800 - 999</t>
  </si>
  <si>
    <t>600 - 799</t>
  </si>
  <si>
    <t>400 - 599</t>
  </si>
  <si>
    <t>Not Stated</t>
  </si>
  <si>
    <t>Widowed</t>
  </si>
  <si>
    <t>Divorced</t>
  </si>
  <si>
    <t>Never Married</t>
  </si>
  <si>
    <t>لم يسبق لها الزواج</t>
  </si>
  <si>
    <t>غير مبين</t>
  </si>
  <si>
    <t>غير بحرينـي</t>
  </si>
  <si>
    <t>بحرينـي</t>
  </si>
  <si>
    <t xml:space="preserve"> Marriage Cases</t>
  </si>
  <si>
    <t>Male</t>
  </si>
  <si>
    <t>Female</t>
  </si>
  <si>
    <t>غير بحريني</t>
  </si>
  <si>
    <t>بحريني</t>
  </si>
  <si>
    <t>Highest Educational Attainment of Husband</t>
  </si>
  <si>
    <t>أعلى تحصيل تعليمي للزوج</t>
  </si>
  <si>
    <t>15 - 19</t>
  </si>
  <si>
    <t>25 - 29</t>
  </si>
  <si>
    <t>35 - 39</t>
  </si>
  <si>
    <t>40 - 44</t>
  </si>
  <si>
    <t>45 - 49</t>
  </si>
  <si>
    <t>السنة</t>
  </si>
  <si>
    <t>حالات الطلاق</t>
  </si>
  <si>
    <t>الشهر</t>
  </si>
  <si>
    <t>الجملة</t>
  </si>
  <si>
    <t>Marriage Cases</t>
  </si>
  <si>
    <t>Divorce Cases</t>
  </si>
  <si>
    <t>حالات الزواج</t>
  </si>
  <si>
    <t>بحرينية</t>
  </si>
  <si>
    <t>خليجية</t>
  </si>
  <si>
    <t>عربية</t>
  </si>
  <si>
    <t>أخرى</t>
  </si>
  <si>
    <t>Arabian</t>
  </si>
  <si>
    <t>Age Groups / Sex</t>
  </si>
  <si>
    <t>20 - 24</t>
  </si>
  <si>
    <t>30 - 34</t>
  </si>
  <si>
    <t>&lt; 15</t>
  </si>
  <si>
    <t>Nationality / Highest Educational Attainment of Husband</t>
  </si>
  <si>
    <t>إبتدائي</t>
  </si>
  <si>
    <t>إعدادي</t>
  </si>
  <si>
    <t>ثانوي</t>
  </si>
  <si>
    <t>Nationality / Highest Educational Attainment</t>
  </si>
  <si>
    <t>فئات السن</t>
  </si>
  <si>
    <t xml:space="preserve"> Age Groups</t>
  </si>
  <si>
    <t>غير بحرينية</t>
  </si>
  <si>
    <t>Nationality / Age Groups</t>
  </si>
  <si>
    <t>Nationality / Highest Educational Attainment of Wife</t>
  </si>
  <si>
    <t>الجنسية /
أعلى تحصيل علمي للزوجة</t>
  </si>
  <si>
    <t>قيمة الصداق</t>
  </si>
  <si>
    <t>Amount of Dowry</t>
  </si>
  <si>
    <t>&lt; 400</t>
  </si>
  <si>
    <t>2000 +</t>
  </si>
  <si>
    <t>Primary</t>
  </si>
  <si>
    <t>Intermediate</t>
  </si>
  <si>
    <t>Secondary</t>
  </si>
  <si>
    <t>الحالة الزواجية السابقة للزوجة</t>
  </si>
  <si>
    <t xml:space="preserve"> Previous Marital Status of Wife</t>
  </si>
  <si>
    <t>مطلقة</t>
  </si>
  <si>
    <t>أرملة</t>
  </si>
  <si>
    <t>الأول</t>
  </si>
  <si>
    <t>الثاني</t>
  </si>
  <si>
    <t>الثالث</t>
  </si>
  <si>
    <t>First</t>
  </si>
  <si>
    <t>Second</t>
  </si>
  <si>
    <t>Third</t>
  </si>
  <si>
    <t>بائن بينونة صغرى</t>
  </si>
  <si>
    <t>بائن بينونة كبرى</t>
  </si>
  <si>
    <t>خلعي قبل الدخول</t>
  </si>
  <si>
    <t>Repudiate Before Marriage</t>
  </si>
  <si>
    <t>Repudiate</t>
  </si>
  <si>
    <t>Baen Bynona Sughra</t>
  </si>
  <si>
    <t>Baen Bynona Kubra</t>
  </si>
  <si>
    <t>50 +</t>
  </si>
  <si>
    <t>( ــ ) لايوجد</t>
  </si>
  <si>
    <t>( ــ ) Nil</t>
  </si>
  <si>
    <t>خليجي</t>
  </si>
  <si>
    <t>غير مبين
Not Stated</t>
  </si>
  <si>
    <t>Age Groups</t>
  </si>
  <si>
    <t>Above Secondary</t>
  </si>
  <si>
    <t>فوق الثانوي</t>
  </si>
  <si>
    <t>فوق الثانوي
Above Secondary</t>
  </si>
  <si>
    <t>Fourth or More</t>
  </si>
  <si>
    <t>Row Labels</t>
  </si>
  <si>
    <t>Column Labels</t>
  </si>
  <si>
    <t>Count of الرقم الشخصي للزوج</t>
  </si>
  <si>
    <t>الحالة الزواجية السابقة للزوج</t>
  </si>
  <si>
    <t>Marriage and Divorce Cases by Nationality and Sex</t>
  </si>
  <si>
    <t>Marriage and Divorce Rates</t>
  </si>
  <si>
    <t>ثانوي
Secondary</t>
  </si>
  <si>
    <t>إعدادي
Intermediate</t>
  </si>
  <si>
    <t>إبتدائي
Primary</t>
  </si>
  <si>
    <t xml:space="preserve">فئات السن </t>
  </si>
  <si>
    <t>Illiterate/ Read &amp; Write</t>
  </si>
  <si>
    <t>3 - 4</t>
  </si>
  <si>
    <t>5 - 6</t>
  </si>
  <si>
    <t>1 - 2</t>
  </si>
  <si>
    <t>7 - 9</t>
  </si>
  <si>
    <t>10 - 14</t>
  </si>
  <si>
    <t>الجنسية /
أعلى تحصيل علمي</t>
  </si>
  <si>
    <t>الجنسية /
أعلى تحصيل علمي للزوج</t>
  </si>
  <si>
    <t xml:space="preserve">الجنسية /
أعلى تحصيل علمي </t>
  </si>
  <si>
    <t>الجنسية /
أعلى تحصيل علمي للمطلقة</t>
  </si>
  <si>
    <t>أمي/ يقرأ ويكتب
Illiterate/ Read &amp; Write</t>
  </si>
  <si>
    <t>أمي/ يقرأ و يكتب
Illiterate/Read &amp; write</t>
  </si>
  <si>
    <t>Month</t>
  </si>
  <si>
    <t>Above  Secondary</t>
  </si>
  <si>
    <t>T: 01</t>
  </si>
  <si>
    <t>T: 02</t>
  </si>
  <si>
    <t>T: 04</t>
  </si>
  <si>
    <t>T: 05</t>
  </si>
  <si>
    <t>T: 07</t>
  </si>
  <si>
    <t>T: 08</t>
  </si>
  <si>
    <t>Major Nationality Groups of Wife</t>
  </si>
  <si>
    <t>T: 09B</t>
  </si>
  <si>
    <t>T: 10A</t>
  </si>
  <si>
    <t>T: 10B</t>
  </si>
  <si>
    <t>T: 12</t>
  </si>
  <si>
    <t>T: 14A</t>
  </si>
  <si>
    <t>T: 14B</t>
  </si>
  <si>
    <t>T: 15</t>
  </si>
  <si>
    <t>T: 16</t>
  </si>
  <si>
    <t>T: 17</t>
  </si>
  <si>
    <t>T:18</t>
  </si>
  <si>
    <t>T: 20</t>
  </si>
  <si>
    <t>T: 19</t>
  </si>
  <si>
    <t>T: 21</t>
  </si>
  <si>
    <t>T: 23</t>
  </si>
  <si>
    <t>T: 24</t>
  </si>
  <si>
    <t>T: 25A</t>
  </si>
  <si>
    <t>T: 25B</t>
  </si>
  <si>
    <t>T: 26</t>
  </si>
  <si>
    <t>T: 27</t>
  </si>
  <si>
    <t>T: 28A</t>
  </si>
  <si>
    <t>T: 28B</t>
  </si>
  <si>
    <t>T: 22</t>
  </si>
  <si>
    <t>الزواج والطلاق</t>
  </si>
  <si>
    <t xml:space="preserve">Marrage and Divorce </t>
  </si>
  <si>
    <t>-</t>
  </si>
  <si>
    <t>بحريني   Bahraini</t>
  </si>
  <si>
    <t>غير بحريني   Non-Bahraini</t>
  </si>
  <si>
    <t xml:space="preserve"> بحريني   Bahraini</t>
  </si>
  <si>
    <t>بحرينية   Bahraini</t>
  </si>
  <si>
    <t>غير بحرينية   Non-Bahraini</t>
  </si>
  <si>
    <t>غير بحرينـي   Non-Bahraini</t>
  </si>
  <si>
    <t>بحرينـي   Bahraini</t>
  </si>
  <si>
    <t>حالات الزواج   Marriage Cases</t>
  </si>
  <si>
    <t>حالات الطلاق   Divorce Cases</t>
  </si>
  <si>
    <t>معدل الطلاق العام   General Divorce Rate</t>
  </si>
  <si>
    <t>معدل الزواج العام   General Marriage Rate</t>
  </si>
  <si>
    <t>معدل الزواج الخام   Crude Marriage Rate</t>
  </si>
  <si>
    <t>خليجية   Gulf Arabs</t>
  </si>
  <si>
    <t>عربية   Arabian</t>
  </si>
  <si>
    <t>أخرى   Others</t>
  </si>
  <si>
    <t>خليجي   Gulf Arabs</t>
  </si>
  <si>
    <t>لم يسبق لها الزواج   Never Married</t>
  </si>
  <si>
    <t>مطلقة   Divorced</t>
  </si>
  <si>
    <t>أرملة   Widowed</t>
  </si>
  <si>
    <t>متزوج   Married</t>
  </si>
  <si>
    <t>الأول   First</t>
  </si>
  <si>
    <t>الثاني   Second</t>
  </si>
  <si>
    <t>الثالث   Third</t>
  </si>
  <si>
    <t>حالات الزواج والطلاق</t>
  </si>
  <si>
    <t>Marriage and Divorce Cases</t>
  </si>
  <si>
    <t>9A</t>
  </si>
  <si>
    <t>9B</t>
  </si>
  <si>
    <t>10A</t>
  </si>
  <si>
    <t>10B</t>
  </si>
  <si>
    <t>14A</t>
  </si>
  <si>
    <t>14B</t>
  </si>
  <si>
    <t>25A</t>
  </si>
  <si>
    <t>25B</t>
  </si>
  <si>
    <t>28A</t>
  </si>
  <si>
    <t>28B</t>
  </si>
  <si>
    <t>إنثى</t>
  </si>
  <si>
    <t>قائمة الجـــدول</t>
  </si>
  <si>
    <t>ذكر</t>
  </si>
  <si>
    <t>حالات الزواج والطلاق حسب مجموعات الجنسية الرئيسية</t>
  </si>
  <si>
    <t>Marriage and Divorce Cases by Major Groups of Nationality</t>
  </si>
  <si>
    <t>أنثى</t>
  </si>
  <si>
    <t>فئات السن / الجنس</t>
  </si>
  <si>
    <t>Marriage and Divorce Cases by Age Groups, Nationality &amp; Sex</t>
  </si>
  <si>
    <t>حالات الزواج والطلاق حسب فئات السن، الجنسية والجنس</t>
  </si>
  <si>
    <t>حالات الزواج حسب الجنسية، فئات السن وترتيب الزواج الحالي للزوجة</t>
  </si>
  <si>
    <t>حالات الزواج حسب الجنسية، فئات السن وترتيب الزواج الحالي للزوج</t>
  </si>
  <si>
    <t>حالات الزواج حسب الجنسية، أعلى تحصيل علمي والحالة الزواجية السابقة للزوج</t>
  </si>
  <si>
    <t>الرابع/أكثر   Fourth or More</t>
  </si>
  <si>
    <t>الرابع/أكثر</t>
  </si>
  <si>
    <t>#</t>
  </si>
  <si>
    <t>قائمة الأشكال البيانية</t>
  </si>
  <si>
    <t>List of Figures</t>
  </si>
  <si>
    <t>List of Tables</t>
  </si>
  <si>
    <r>
      <rPr>
        <b/>
        <sz val="12"/>
        <rFont val="Sakkal Majalla"/>
      </rPr>
      <t>الجملة</t>
    </r>
    <r>
      <rPr>
        <b/>
        <sz val="11"/>
        <rFont val="Sakkal Majalla"/>
      </rPr>
      <t xml:space="preserve">
</t>
    </r>
    <r>
      <rPr>
        <b/>
        <sz val="9"/>
        <rFont val="Helvetica"/>
      </rPr>
      <t>Total</t>
    </r>
  </si>
  <si>
    <t xml:space="preserve">Divorce Cases  </t>
  </si>
  <si>
    <t>يناير
Jan</t>
  </si>
  <si>
    <t>فبراير
Feb</t>
  </si>
  <si>
    <t>مارس
Mar</t>
  </si>
  <si>
    <t>أبريل
Apr</t>
  </si>
  <si>
    <t>مايو
May</t>
  </si>
  <si>
    <t>يونيو
Jun</t>
  </si>
  <si>
    <t>يوليو
Jul</t>
  </si>
  <si>
    <t xml:space="preserve"> سبتمبر
Sep</t>
  </si>
  <si>
    <t>أكتوبر
Oct</t>
  </si>
  <si>
    <t>نوفمبر
Nov</t>
  </si>
  <si>
    <t>ديسمبر
Dec</t>
  </si>
  <si>
    <t>Source: Ministry of Justice, Islamic Affairs and Waqf</t>
  </si>
  <si>
    <r>
      <rPr>
        <b/>
        <sz val="12"/>
        <rFont val="Sakkal Majalla"/>
      </rPr>
      <t>الجملـة</t>
    </r>
    <r>
      <rPr>
        <b/>
        <sz val="9"/>
        <rFont val="Sakkal Majalla"/>
      </rPr>
      <t xml:space="preserve">
</t>
    </r>
    <r>
      <rPr>
        <b/>
        <sz val="9"/>
        <rFont val="Helvetica"/>
      </rPr>
      <t>Total</t>
    </r>
  </si>
  <si>
    <r>
      <rPr>
        <b/>
        <sz val="12"/>
        <rFont val="Sakkal Majalla"/>
      </rPr>
      <t xml:space="preserve">الجملة
</t>
    </r>
    <r>
      <rPr>
        <b/>
        <sz val="9"/>
        <rFont val="Sakkal Majalla"/>
      </rPr>
      <t xml:space="preserve"> </t>
    </r>
    <r>
      <rPr>
        <b/>
        <sz val="9"/>
        <rFont val="Helvetica"/>
      </rPr>
      <t>Total</t>
    </r>
  </si>
  <si>
    <r>
      <rPr>
        <b/>
        <sz val="12"/>
        <rFont val="Sakkal Majalla"/>
      </rPr>
      <t xml:space="preserve">الجملة </t>
    </r>
    <r>
      <rPr>
        <b/>
        <sz val="11"/>
        <rFont val="Sakkal Majalla"/>
      </rPr>
      <t xml:space="preserve">
</t>
    </r>
    <r>
      <rPr>
        <b/>
        <sz val="9"/>
        <rFont val="Helvetica"/>
      </rPr>
      <t>Total</t>
    </r>
  </si>
  <si>
    <r>
      <t xml:space="preserve">إعدادي
</t>
    </r>
    <r>
      <rPr>
        <sz val="8"/>
        <rFont val="Sakkal Majalla"/>
      </rPr>
      <t>Intermediate</t>
    </r>
  </si>
  <si>
    <r>
      <t xml:space="preserve">ثانوي
</t>
    </r>
    <r>
      <rPr>
        <sz val="8"/>
        <rFont val="Sakkal Majalla"/>
      </rPr>
      <t>Secondary</t>
    </r>
  </si>
  <si>
    <r>
      <t xml:space="preserve">فوق الثانوي
</t>
    </r>
    <r>
      <rPr>
        <sz val="8"/>
        <rFont val="Sakkal Majalla"/>
      </rPr>
      <t>Above Secondary</t>
    </r>
  </si>
  <si>
    <r>
      <rPr>
        <b/>
        <sz val="12"/>
        <rFont val="Sakkal Majalla"/>
      </rPr>
      <t>الجملـة</t>
    </r>
    <r>
      <rPr>
        <b/>
        <sz val="9"/>
        <rFont val="Sakkal Majalla"/>
      </rPr>
      <t xml:space="preserve"> </t>
    </r>
    <r>
      <rPr>
        <b/>
        <sz val="8"/>
        <rFont val="Helvetica"/>
      </rPr>
      <t>Total</t>
    </r>
  </si>
  <si>
    <r>
      <t xml:space="preserve">الجملـة
</t>
    </r>
    <r>
      <rPr>
        <b/>
        <sz val="9"/>
        <rFont val="Helvetica"/>
      </rPr>
      <t>Total</t>
    </r>
  </si>
  <si>
    <t>T:13</t>
  </si>
  <si>
    <t xml:space="preserve">الجملـة </t>
  </si>
  <si>
    <t>T : 11</t>
  </si>
  <si>
    <t>حالات الزواج وحالات الطلاق حسب الجنسية والجنس</t>
  </si>
  <si>
    <t>معدلات الزواج والطلاق</t>
  </si>
  <si>
    <t>No. of Marriage Cases</t>
  </si>
  <si>
    <t>No. of Divorce Cases</t>
  </si>
  <si>
    <t>معدلات الزواج الخام والعام</t>
  </si>
  <si>
    <t>معدلات الطلاق الخام والعام</t>
  </si>
  <si>
    <t>&lt; 15 Years</t>
  </si>
  <si>
    <t>ذكر   Male</t>
  </si>
  <si>
    <t>أنثى   Female</t>
  </si>
  <si>
    <t>أمي/ يقرأ ويكتب</t>
  </si>
  <si>
    <t>ابتدائي</t>
  </si>
  <si>
    <r>
      <t xml:space="preserve">أمي/يقرأ ويكتب
</t>
    </r>
    <r>
      <rPr>
        <sz val="8"/>
        <rFont val="Sakkal Majalla"/>
      </rPr>
      <t>Illiterate/ Read &amp; Write</t>
    </r>
  </si>
  <si>
    <r>
      <t xml:space="preserve">ابتدائي
</t>
    </r>
    <r>
      <rPr>
        <sz val="8"/>
        <rFont val="Sakkal Majalla"/>
      </rPr>
      <t>Primary</t>
    </r>
  </si>
  <si>
    <t>أمية/ تقرأ وتكتب</t>
  </si>
  <si>
    <t>Marriage Cases by Nationality, Highest Educational Attainment &amp; Age Groups of Wife</t>
  </si>
  <si>
    <t>لم يسبق له الزواج   Never Married</t>
  </si>
  <si>
    <t>مطلق   Divorced</t>
  </si>
  <si>
    <t>أرمل   Widowed</t>
  </si>
  <si>
    <t xml:space="preserve">  Marriages Cases by Nationality, Highest Educational Attainment and Previous Marital Status of Husband</t>
  </si>
  <si>
    <t>Marriage Cases by Previous Marital Status of Couples</t>
  </si>
  <si>
    <t xml:space="preserve"> Marriage Cases by Nationality, Age Groups &amp; Present Marriage Order of Husband</t>
  </si>
  <si>
    <t>Divorce Cases by Nationality, Highest Educational Attainment &amp; Age Groups of Divorced Husband</t>
  </si>
  <si>
    <t>الجنسية /
أعلى تحصيل علمي للمطلق</t>
  </si>
  <si>
    <t>Nationality / Highest Educational Attainment of Divorced Husband</t>
  </si>
  <si>
    <t>ابتدائي
Primary</t>
  </si>
  <si>
    <t>Divorce Cases by Nationality, Highest Educational Attainment &amp; Age Groups of Divorced Wife</t>
  </si>
  <si>
    <t>Divorce Cases by Nationality, Age Groups &amp; Duration of Marriage of Divorced Husband</t>
  </si>
  <si>
    <t>2009 - 2021</t>
  </si>
  <si>
    <r>
      <rPr>
        <b/>
        <sz val="11"/>
        <rFont val="Sakkal Majalla"/>
      </rPr>
      <t>السنة</t>
    </r>
    <r>
      <rPr>
        <b/>
        <sz val="12"/>
        <rFont val="Sakkal Majalla"/>
      </rPr>
      <t xml:space="preserve">
</t>
    </r>
    <r>
      <rPr>
        <b/>
        <sz val="8"/>
        <rFont val="Helvetica"/>
      </rPr>
      <t>Year</t>
    </r>
  </si>
  <si>
    <t>Crude Marriage Rate*</t>
  </si>
  <si>
    <r>
      <t>معدل الزواج الخام</t>
    </r>
    <r>
      <rPr>
        <vertAlign val="superscript"/>
        <sz val="11"/>
        <rFont val="Sakkal Majalla"/>
      </rPr>
      <t>*</t>
    </r>
  </si>
  <si>
    <r>
      <t>معدل الزواج العام</t>
    </r>
    <r>
      <rPr>
        <vertAlign val="superscript"/>
        <sz val="11"/>
        <rFont val="Sakkal Majalla"/>
      </rPr>
      <t>**</t>
    </r>
  </si>
  <si>
    <r>
      <t>General Marriage Rate</t>
    </r>
    <r>
      <rPr>
        <vertAlign val="superscript"/>
        <sz val="8"/>
        <rFont val="Helvetica"/>
      </rPr>
      <t>**</t>
    </r>
  </si>
  <si>
    <r>
      <t>معدل الطلاق الخام</t>
    </r>
    <r>
      <rPr>
        <vertAlign val="superscript"/>
        <sz val="11"/>
        <rFont val="Sakkal Majalla"/>
      </rPr>
      <t>*</t>
    </r>
  </si>
  <si>
    <t>Crude Divorce Rate*</t>
  </si>
  <si>
    <r>
      <t>معدل الطلاق العام</t>
    </r>
    <r>
      <rPr>
        <vertAlign val="superscript"/>
        <sz val="11"/>
        <rFont val="Sakkal Majalla"/>
      </rPr>
      <t>**</t>
    </r>
  </si>
  <si>
    <r>
      <t>General Divorce Rate</t>
    </r>
    <r>
      <rPr>
        <vertAlign val="superscript"/>
        <sz val="8"/>
        <rFont val="Helvetica"/>
      </rPr>
      <t>**</t>
    </r>
  </si>
  <si>
    <t>المصدر: وزارة العدل والشؤون الإسلامية والأوقاف</t>
  </si>
  <si>
    <t>عربي</t>
  </si>
  <si>
    <t>آخر</t>
  </si>
  <si>
    <t>Other</t>
  </si>
  <si>
    <t>GCC</t>
  </si>
  <si>
    <t>Age Group of Husband</t>
  </si>
  <si>
    <r>
      <t>الجملة</t>
    </r>
    <r>
      <rPr>
        <b/>
        <sz val="9"/>
        <rFont val="Sakkal Majalla"/>
      </rPr>
      <t xml:space="preserve"> </t>
    </r>
    <r>
      <rPr>
        <b/>
        <sz val="8"/>
        <rFont val="Helvetica"/>
      </rPr>
      <t>Total</t>
    </r>
  </si>
  <si>
    <r>
      <t xml:space="preserve">الجملة
</t>
    </r>
    <r>
      <rPr>
        <b/>
        <sz val="8"/>
        <rFont val="Helvetica"/>
      </rPr>
      <t>Total</t>
    </r>
  </si>
  <si>
    <r>
      <rPr>
        <sz val="10"/>
        <rFont val="Sakkal Majalla"/>
      </rPr>
      <t xml:space="preserve">لم يسبق له الزواج
</t>
    </r>
    <r>
      <rPr>
        <sz val="8"/>
        <rFont val="Helvetica"/>
      </rPr>
      <t>Never Married</t>
    </r>
  </si>
  <si>
    <r>
      <rPr>
        <sz val="10"/>
        <rFont val="Sakkal Majalla"/>
      </rPr>
      <t>متزوج</t>
    </r>
    <r>
      <rPr>
        <sz val="11"/>
        <rFont val="Sakkal Majalla"/>
      </rPr>
      <t xml:space="preserve">
</t>
    </r>
    <r>
      <rPr>
        <sz val="8"/>
        <rFont val="Helvetica"/>
      </rPr>
      <t>Married</t>
    </r>
  </si>
  <si>
    <r>
      <t xml:space="preserve">مطلق
</t>
    </r>
    <r>
      <rPr>
        <sz val="8"/>
        <rFont val="Helvetica"/>
      </rPr>
      <t>Divorced</t>
    </r>
  </si>
  <si>
    <r>
      <t xml:space="preserve">أرمل
</t>
    </r>
    <r>
      <rPr>
        <sz val="8"/>
        <rFont val="Helvetica"/>
      </rPr>
      <t>Widowed</t>
    </r>
  </si>
  <si>
    <t>الرابع أو أكثر</t>
  </si>
  <si>
    <r>
      <rPr>
        <b/>
        <sz val="12"/>
        <rFont val="Sakkal Majalla"/>
      </rPr>
      <t xml:space="preserve">الجنسية / فئات السن
</t>
    </r>
    <r>
      <rPr>
        <b/>
        <sz val="9"/>
        <rFont val="Helvetica"/>
      </rPr>
      <t>Nationality / Age Groups</t>
    </r>
  </si>
  <si>
    <r>
      <rPr>
        <b/>
        <sz val="12"/>
        <rFont val="Sakkal Majalla"/>
      </rPr>
      <t>الجنسية / فئات السن</t>
    </r>
    <r>
      <rPr>
        <b/>
        <sz val="11"/>
        <rFont val="Sakkal Majalla"/>
      </rPr>
      <t xml:space="preserve">
</t>
    </r>
    <r>
      <rPr>
        <b/>
        <sz val="9"/>
        <rFont val="Helvetica"/>
      </rPr>
      <t>Nationality / Age Groups</t>
    </r>
  </si>
  <si>
    <t>25 +</t>
  </si>
  <si>
    <r>
      <rPr>
        <b/>
        <sz val="11"/>
        <rFont val="Sakkal Majalla"/>
      </rPr>
      <t>أقل من</t>
    </r>
    <r>
      <rPr>
        <b/>
        <sz val="9"/>
        <rFont val="Helvetica"/>
      </rPr>
      <t xml:space="preserve"> 15 سنة</t>
    </r>
  </si>
  <si>
    <r>
      <rPr>
        <sz val="11"/>
        <rFont val="Sakkal Majalla"/>
      </rPr>
      <t>غير مبين</t>
    </r>
    <r>
      <rPr>
        <sz val="8"/>
        <rFont val="Helvetica"/>
      </rPr>
      <t xml:space="preserve">
Not Stated</t>
    </r>
  </si>
  <si>
    <r>
      <rPr>
        <sz val="11"/>
        <rFont val="Sakkal Majalla"/>
      </rPr>
      <t>أمي/ يقرأ ويكتب</t>
    </r>
    <r>
      <rPr>
        <sz val="10"/>
        <rFont val="Sakkal Majalla"/>
      </rPr>
      <t xml:space="preserve">
</t>
    </r>
    <r>
      <rPr>
        <sz val="8"/>
        <rFont val="Helvetica"/>
      </rPr>
      <t>Illiterate/ Read &amp; Write</t>
    </r>
  </si>
  <si>
    <r>
      <rPr>
        <sz val="11"/>
        <rFont val="Sakkal Majalla"/>
      </rPr>
      <t>ابتدائي</t>
    </r>
    <r>
      <rPr>
        <sz val="10"/>
        <rFont val="Sakkal Majalla"/>
      </rPr>
      <t xml:space="preserve">
</t>
    </r>
    <r>
      <rPr>
        <sz val="8"/>
        <rFont val="Helvetica"/>
      </rPr>
      <t>Primary</t>
    </r>
  </si>
  <si>
    <r>
      <rPr>
        <sz val="11"/>
        <rFont val="Sakkal Majalla"/>
      </rPr>
      <t>إعدادي</t>
    </r>
    <r>
      <rPr>
        <sz val="10"/>
        <rFont val="Sakkal Majalla"/>
      </rPr>
      <t xml:space="preserve">
</t>
    </r>
    <r>
      <rPr>
        <sz val="8"/>
        <rFont val="Helvetica"/>
      </rPr>
      <t>Intermediate</t>
    </r>
  </si>
  <si>
    <r>
      <rPr>
        <sz val="11"/>
        <rFont val="Sakkal Majalla"/>
      </rPr>
      <t>ثانوي</t>
    </r>
    <r>
      <rPr>
        <sz val="10"/>
        <rFont val="Sakkal Majalla"/>
      </rPr>
      <t xml:space="preserve">
</t>
    </r>
    <r>
      <rPr>
        <sz val="8"/>
        <rFont val="Helvetica"/>
      </rPr>
      <t>Secondary</t>
    </r>
  </si>
  <si>
    <r>
      <rPr>
        <sz val="11"/>
        <rFont val="Sakkal Majalla"/>
      </rPr>
      <t>فوق الثانوي</t>
    </r>
    <r>
      <rPr>
        <sz val="10"/>
        <rFont val="Sakkal Majalla"/>
      </rPr>
      <t xml:space="preserve">
</t>
    </r>
    <r>
      <rPr>
        <sz val="8"/>
        <rFont val="Helvetica"/>
      </rPr>
      <t>Above Secondary</t>
    </r>
  </si>
  <si>
    <t>أعلى تحصيل علمي للمطلق</t>
  </si>
  <si>
    <t>Highest Educational Attainment of Divorced Husband</t>
  </si>
  <si>
    <t>حالات الزواج حسب الجنسية والشهر</t>
  </si>
  <si>
    <t>Marriage Cases by Nationality and Month</t>
  </si>
  <si>
    <t>حالات الطلاق حسب الجنسية والشهر</t>
  </si>
  <si>
    <t>Divorce Cases by Nationality and Month</t>
  </si>
  <si>
    <t>أغسطس
Aug</t>
  </si>
  <si>
    <t>T: 03A</t>
  </si>
  <si>
    <t>T: 03B</t>
  </si>
  <si>
    <t>حالات زواج البحرينيين حسب الشهر</t>
  </si>
  <si>
    <t>T: 06A</t>
  </si>
  <si>
    <t>T: 06B</t>
  </si>
  <si>
    <r>
      <t xml:space="preserve">جملة حالات الزواج
</t>
    </r>
    <r>
      <rPr>
        <b/>
        <sz val="8"/>
        <rFont val="Helvetica"/>
      </rPr>
      <t>Total Marriage Cases</t>
    </r>
  </si>
  <si>
    <r>
      <rPr>
        <b/>
        <sz val="11"/>
        <rFont val="Sakkal Majalla"/>
      </rPr>
      <t>جملة حالات الطلاق</t>
    </r>
    <r>
      <rPr>
        <b/>
        <sz val="10"/>
        <rFont val="Times New Roman"/>
        <family val="1"/>
      </rPr>
      <t xml:space="preserve">
</t>
    </r>
    <r>
      <rPr>
        <b/>
        <sz val="8"/>
        <rFont val="Helvetica"/>
      </rPr>
      <t>Total Divorce Cases</t>
    </r>
  </si>
  <si>
    <t>عدد حالات الزواج</t>
  </si>
  <si>
    <t>عدد حالات الطلاق</t>
  </si>
  <si>
    <t>Crude &amp; General Divorce Rates</t>
  </si>
  <si>
    <t>Crude &amp; General Marriage Rates</t>
  </si>
  <si>
    <t>عربي   Other Arabs</t>
  </si>
  <si>
    <t>آخر   Others</t>
  </si>
  <si>
    <t xml:space="preserve"> Age Groups of Husband</t>
  </si>
  <si>
    <t>3A</t>
  </si>
  <si>
    <t>3B</t>
  </si>
  <si>
    <t>6B</t>
  </si>
  <si>
    <t>6A</t>
  </si>
  <si>
    <t xml:space="preserve">حالات الزواج حسب فئات السن </t>
  </si>
  <si>
    <t>Marriage Cases by Age Groups</t>
  </si>
  <si>
    <t>Divorce Cases by Age Groups</t>
  </si>
  <si>
    <t xml:space="preserve">حالات الطلاق حسب فئات السن </t>
  </si>
  <si>
    <r>
      <t xml:space="preserve">الجنسية
</t>
    </r>
    <r>
      <rPr>
        <b/>
        <sz val="9"/>
        <rFont val="Helvetica"/>
      </rPr>
      <t>Nationality</t>
    </r>
    <r>
      <rPr>
        <b/>
        <sz val="12"/>
        <rFont val="Sakkal Majalla"/>
      </rPr>
      <t xml:space="preserve"> </t>
    </r>
  </si>
  <si>
    <t>Marriage Cases by Nationality, Highest Educational Attainment &amp; Age Groups of Husband</t>
  </si>
  <si>
    <t>مجموعات الجنسية الرئيسية للزوجة</t>
  </si>
  <si>
    <t>الحالة الزواجية الحالي للزوج</t>
  </si>
  <si>
    <t>Present Marital Status of Husband</t>
  </si>
  <si>
    <t>ترتيب الزواج الحالي للزوج</t>
  </si>
  <si>
    <t xml:space="preserve"> Present Marriage Order of Husband</t>
  </si>
  <si>
    <t>ترتيب الزواج الحالي للزوجة</t>
  </si>
  <si>
    <t xml:space="preserve">Present Marriage Order of Wife </t>
  </si>
  <si>
    <t xml:space="preserve"> Age Groups </t>
  </si>
  <si>
    <r>
      <rPr>
        <b/>
        <sz val="12"/>
        <rFont val="Sakkal Majalla"/>
      </rPr>
      <t>الجملـة</t>
    </r>
    <r>
      <rPr>
        <b/>
        <sz val="11"/>
        <rFont val="Sakkal Majalla"/>
      </rPr>
      <t xml:space="preserve">
</t>
    </r>
    <r>
      <rPr>
        <b/>
        <sz val="9"/>
        <rFont val="Helvetica"/>
      </rPr>
      <t>Total</t>
    </r>
  </si>
  <si>
    <t>Divorce Cases by Nationality, Age Groups &amp; Duration of Marriage of Divorced Wife</t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</si>
  <si>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(17)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</si>
  <si>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(18)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</si>
  <si>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</si>
  <si>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</si>
  <si>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</si>
  <si>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(4)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</si>
  <si>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(5)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</si>
  <si>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(6)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</si>
  <si>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(7)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</si>
  <si>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(8)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</si>
  <si>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(9)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</si>
  <si>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(10)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</si>
  <si>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(11)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</si>
  <si>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(12)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</si>
  <si>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(13)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</si>
  <si>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(14)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</si>
  <si>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(15)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</si>
  <si>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(16)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</si>
  <si>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(19)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</si>
  <si>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(20)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</si>
  <si>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(21)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</si>
  <si>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(22)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</si>
  <si>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(23)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</si>
  <si>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(24)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</si>
  <si>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(25)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</si>
  <si>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(26)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</si>
  <si>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(27)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</si>
  <si>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(28)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</si>
  <si>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(29)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</si>
  <si>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(30)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</si>
  <si>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(31)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</si>
  <si>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(32)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</si>
  <si>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(33)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</si>
  <si>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(34)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</si>
  <si>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(35)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</si>
  <si>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(36)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</si>
  <si>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(37)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</si>
  <si>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(38)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</si>
  <si>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(39)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</si>
  <si>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(40)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</si>
  <si>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(41)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</si>
  <si>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(42) Figure</t>
    </r>
  </si>
  <si>
    <r>
      <rPr>
        <sz val="12"/>
        <rFont val="Sakkal Majalla"/>
      </rPr>
      <t>شكل</t>
    </r>
    <r>
      <rPr>
        <b/>
        <sz val="8"/>
        <rFont val="Helvetica"/>
      </rPr>
      <t xml:space="preserve"> </t>
    </r>
    <r>
      <rPr>
        <sz val="8"/>
        <rFont val="Helvetica"/>
      </rPr>
      <t>(43) Figure</t>
    </r>
  </si>
  <si>
    <t>حالات طلاق البحرينيين حسب أعلى تحصيل علمي للمطلق، جنسية وأعلى تحصيل علمي للمطلقة</t>
  </si>
  <si>
    <t xml:space="preserve">حالات طلاق غير البحرينيين حسب أعلى تحصيل علمي للمطلق، جنسية وأعلى تحصيل علمي للمطلقة </t>
  </si>
  <si>
    <t xml:space="preserve">* المعدل لكل 1,000 من السكان </t>
  </si>
  <si>
    <t>** المعدل لكل 1,000 من السكان (15 سنة فأكثر)</t>
  </si>
  <si>
    <t>* Rate per 1,000 Population</t>
  </si>
  <si>
    <t>** Rate per 1,000 Population (15 Years and Above)</t>
  </si>
  <si>
    <t>2017 - 2021</t>
  </si>
  <si>
    <t>يناير</t>
  </si>
  <si>
    <t>Jan</t>
  </si>
  <si>
    <t>فبراير</t>
  </si>
  <si>
    <t>Feb</t>
  </si>
  <si>
    <t>مارس</t>
  </si>
  <si>
    <t xml:space="preserve"> Mar</t>
  </si>
  <si>
    <t>أبريل</t>
  </si>
  <si>
    <r>
      <t xml:space="preserve"> </t>
    </r>
    <r>
      <rPr>
        <sz val="8"/>
        <rFont val="Helvetica"/>
      </rPr>
      <t>Apr</t>
    </r>
  </si>
  <si>
    <t>مايو</t>
  </si>
  <si>
    <t>May</t>
  </si>
  <si>
    <t>يونيو</t>
  </si>
  <si>
    <t>Jun</t>
  </si>
  <si>
    <t>يوليو</t>
  </si>
  <si>
    <t>Jul</t>
  </si>
  <si>
    <t>أغسطس</t>
  </si>
  <si>
    <t>Sep</t>
  </si>
  <si>
    <t>أكتوبر</t>
  </si>
  <si>
    <t>Oct</t>
  </si>
  <si>
    <t>نوفمبر</t>
  </si>
  <si>
    <t>Nov</t>
  </si>
  <si>
    <t>ديسمبر</t>
  </si>
  <si>
    <r>
      <t xml:space="preserve"> </t>
    </r>
    <r>
      <rPr>
        <sz val="8"/>
        <rFont val="Helvetica"/>
      </rPr>
      <t>Dec</t>
    </r>
  </si>
  <si>
    <t>Aug</t>
  </si>
  <si>
    <r>
      <t xml:space="preserve">بحريني </t>
    </r>
    <r>
      <rPr>
        <sz val="8"/>
        <color theme="1"/>
        <rFont val="Helvetica"/>
      </rPr>
      <t>Bahraini</t>
    </r>
  </si>
  <si>
    <r>
      <t xml:space="preserve">غير بحريني </t>
    </r>
    <r>
      <rPr>
        <sz val="8"/>
        <color theme="1"/>
        <rFont val="Helvetica"/>
      </rPr>
      <t>Non-Bahraini</t>
    </r>
  </si>
  <si>
    <t xml:space="preserve">سبتمبر </t>
  </si>
  <si>
    <t>Marriage Cases of Bahraini's by Month</t>
  </si>
  <si>
    <t>Marriage Cases of Non-Bahraini's by Month</t>
  </si>
  <si>
    <t>Divorce Cases of Bahraini's by Month</t>
  </si>
  <si>
    <t>Divorce Cases of Non-Bahraini's by Month</t>
  </si>
  <si>
    <t>Age Group of Divorced Husband</t>
  </si>
  <si>
    <t>Marriage Cases by Nationality and Higher Education Attainment of Husband &amp; Major Nationality Groups of Wife</t>
  </si>
  <si>
    <t>بحرينية  Bahraini</t>
  </si>
  <si>
    <t>خليجية  Gulf Arabs</t>
  </si>
  <si>
    <t>عرب آخرون  Other Arabs</t>
  </si>
  <si>
    <t>أخرى  Others</t>
  </si>
  <si>
    <t>غير مبين  Not Stated</t>
  </si>
  <si>
    <r>
      <t xml:space="preserve">Marriage Cases </t>
    </r>
    <r>
      <rPr>
        <sz val="9"/>
        <color theme="0"/>
        <rFont val="Helvetica"/>
      </rPr>
      <t>(Bahraini Husband)</t>
    </r>
    <r>
      <rPr>
        <sz val="11"/>
        <color theme="0"/>
        <rFont val="Helvetica"/>
      </rPr>
      <t xml:space="preserve"> by Age Groups of Husband, Nationality &amp; Age Groups of Wife </t>
    </r>
  </si>
  <si>
    <r>
      <t xml:space="preserve"> الجملة  </t>
    </r>
    <r>
      <rPr>
        <b/>
        <sz val="9"/>
        <color rgb="FFC1001F"/>
        <rFont val="Helvetica"/>
      </rPr>
      <t xml:space="preserve"> Total</t>
    </r>
  </si>
  <si>
    <r>
      <t xml:space="preserve"> بحرينية  </t>
    </r>
    <r>
      <rPr>
        <b/>
        <sz val="9"/>
        <color rgb="FFC1001F"/>
        <rFont val="Helvetica"/>
      </rPr>
      <t xml:space="preserve"> Bahraini</t>
    </r>
  </si>
  <si>
    <r>
      <t xml:space="preserve"> غير بحرينية   </t>
    </r>
    <r>
      <rPr>
        <b/>
        <sz val="9"/>
        <color rgb="FFC1001F"/>
        <rFont val="Helvetica"/>
      </rPr>
      <t>Non-Bahraini</t>
    </r>
  </si>
  <si>
    <t>T: 09A</t>
  </si>
  <si>
    <r>
      <t xml:space="preserve"> Marriage Cases </t>
    </r>
    <r>
      <rPr>
        <sz val="9"/>
        <color theme="0"/>
        <rFont val="Helvetica"/>
      </rPr>
      <t>(Non-Bahraini Husband)</t>
    </r>
    <r>
      <rPr>
        <sz val="11"/>
        <color theme="0"/>
        <rFont val="Helvetica"/>
      </rPr>
      <t xml:space="preserve"> by Age Groups of Husbansd, Nationality &amp; Age Groups of Wife </t>
    </r>
  </si>
  <si>
    <r>
      <t xml:space="preserve"> حالات الزواج </t>
    </r>
    <r>
      <rPr>
        <sz val="12"/>
        <color theme="0"/>
        <rFont val="Sakkal Majalla"/>
      </rPr>
      <t>(للزوج البحريني)</t>
    </r>
    <r>
      <rPr>
        <sz val="14"/>
        <color theme="0"/>
        <rFont val="Sakkal Majalla"/>
      </rPr>
      <t xml:space="preserve"> حسب أعلى تحصيل علمي للزوج، جنسية وأعلى تحصيل علمي للزوجة </t>
    </r>
  </si>
  <si>
    <r>
      <t xml:space="preserve"> Marriage Cases </t>
    </r>
    <r>
      <rPr>
        <sz val="9"/>
        <color theme="0"/>
        <rFont val="Helvetica"/>
      </rPr>
      <t>(Bahraini Husband)</t>
    </r>
    <r>
      <rPr>
        <sz val="11"/>
        <color theme="0"/>
        <rFont val="Helvetica"/>
      </rPr>
      <t xml:space="preserve"> by Highest Educational Attainment of Husband , Nationality &amp; Highest Educational Attainment of Wife</t>
    </r>
  </si>
  <si>
    <r>
      <t xml:space="preserve">حالات الزواج </t>
    </r>
    <r>
      <rPr>
        <sz val="12"/>
        <color theme="0"/>
        <rFont val="Sakkal Majalla"/>
      </rPr>
      <t>(للزوج غير البحريني)</t>
    </r>
    <r>
      <rPr>
        <sz val="14"/>
        <color theme="0"/>
        <rFont val="Sakkal Majalla"/>
      </rPr>
      <t xml:space="preserve"> حسب أعلى تحصيل علمي للزوج، جنسية وأعلى تحصيل علمي للزوجة </t>
    </r>
  </si>
  <si>
    <r>
      <t xml:space="preserve">Marriage Cases of </t>
    </r>
    <r>
      <rPr>
        <sz val="9"/>
        <color theme="0"/>
        <rFont val="Helvetica"/>
      </rPr>
      <t>(Non-Bahraini Husband)</t>
    </r>
    <r>
      <rPr>
        <sz val="11"/>
        <color theme="0"/>
        <rFont val="Helvetica"/>
      </rPr>
      <t xml:space="preserve"> by Highest Educational Attainment of Husband, Nationality &amp; Highest Educational Attainment of Wife</t>
    </r>
  </si>
  <si>
    <t>حالات الزواج حسب الحالة الزواجية السابقة لكلا الزوجين</t>
  </si>
  <si>
    <t>Previous Marital Status of Husband</t>
  </si>
  <si>
    <r>
      <rPr>
        <sz val="10"/>
        <rFont val="Sakkal Majalla"/>
      </rPr>
      <t>مطلق</t>
    </r>
    <r>
      <rPr>
        <sz val="11"/>
        <rFont val="Sakkal Majalla"/>
      </rPr>
      <t xml:space="preserve">
</t>
    </r>
    <r>
      <rPr>
        <sz val="8"/>
        <rFont val="Helvetica"/>
      </rPr>
      <t>Divorced</t>
    </r>
  </si>
  <si>
    <r>
      <rPr>
        <sz val="10"/>
        <rFont val="Sakkal Majalla"/>
      </rPr>
      <t>أرمل</t>
    </r>
    <r>
      <rPr>
        <sz val="11"/>
        <rFont val="Sakkal Majalla"/>
      </rPr>
      <t xml:space="preserve">
</t>
    </r>
    <r>
      <rPr>
        <sz val="8"/>
        <rFont val="Helvetica"/>
      </rPr>
      <t>Widowed</t>
    </r>
  </si>
  <si>
    <r>
      <t xml:space="preserve">حالات الزواج </t>
    </r>
    <r>
      <rPr>
        <sz val="12"/>
        <color theme="0"/>
        <rFont val="Sakkal Majalla"/>
      </rPr>
      <t>(للزوج البحريني)</t>
    </r>
    <r>
      <rPr>
        <sz val="14"/>
        <color theme="0"/>
        <rFont val="Sakkal Majalla"/>
      </rPr>
      <t xml:space="preserve"> حسب جنسية الزوجة وترتيب الزواج الحالي للزوج/الزوجة</t>
    </r>
  </si>
  <si>
    <r>
      <t xml:space="preserve">Marriage Cases </t>
    </r>
    <r>
      <rPr>
        <sz val="9"/>
        <color theme="0"/>
        <rFont val="Helvetica"/>
      </rPr>
      <t>(Bahraini Husband)</t>
    </r>
    <r>
      <rPr>
        <sz val="11"/>
        <color theme="0"/>
        <rFont val="Helvetica"/>
      </rPr>
      <t xml:space="preserve"> by Nationality of Wife &amp; Present Marriage Order of Husband/Wife</t>
    </r>
  </si>
  <si>
    <r>
      <t xml:space="preserve">حالات الزواج </t>
    </r>
    <r>
      <rPr>
        <sz val="12"/>
        <color theme="0"/>
        <rFont val="Sakkal Majalla"/>
      </rPr>
      <t>(للزوج غير البحريني)</t>
    </r>
    <r>
      <rPr>
        <sz val="14"/>
        <color theme="0"/>
        <rFont val="Sakkal Majalla"/>
      </rPr>
      <t xml:space="preserve"> حسب جنسية الزوجة وترتيب الزواج الحالي للزوج/الزوجة</t>
    </r>
  </si>
  <si>
    <r>
      <t xml:space="preserve">Marriage Cases </t>
    </r>
    <r>
      <rPr>
        <sz val="9"/>
        <color theme="0"/>
        <rFont val="Helvetica"/>
      </rPr>
      <t>(Non-Bahraini Husband)</t>
    </r>
    <r>
      <rPr>
        <sz val="11"/>
        <color theme="0"/>
        <rFont val="Helvetica"/>
      </rPr>
      <t xml:space="preserve"> by Nationality of Wife &amp; Present Marriage Order of Husband/Wife</t>
    </r>
  </si>
  <si>
    <r>
      <t xml:space="preserve"> الجملة   </t>
    </r>
    <r>
      <rPr>
        <b/>
        <sz val="9"/>
        <color rgb="FFC1001F"/>
        <rFont val="Helvetica"/>
      </rPr>
      <t>Total</t>
    </r>
  </si>
  <si>
    <t>Marriage Cases by Nationality, Age Groups &amp; Present Marriage Order of Wife</t>
  </si>
  <si>
    <t>حالات الزواج حسب الجنسية، عدد الزوجات في العصمة وترتيب الزواج الحالي للزوج</t>
  </si>
  <si>
    <t>Marriage Cases by Nationality, Number of Wives &amp; Present Marriage Orderof Husband</t>
  </si>
  <si>
    <t>حالات الزواج حسب الجنسية، عدد الزوجات في العصمة وأعلى تحصيل علمي للزوج</t>
  </si>
  <si>
    <t>Marriage Cases by Nationality, Number of Wives &amp; Highest Education Attainment of Husband</t>
  </si>
  <si>
    <t>حالات الزواج حسب الجنسية، عدد الزوجات في العصمة وفئات السن للزوج</t>
  </si>
  <si>
    <t>Marriage Cases by Nationality, Number of Wives &amp; Age Groups of Husband</t>
  </si>
  <si>
    <r>
      <t xml:space="preserve">Marriage Cases By Nationality, Highest Education Attainment of Husband &amp; Amount of Dowry </t>
    </r>
    <r>
      <rPr>
        <sz val="9"/>
        <color theme="0"/>
        <rFont val="Helvetica"/>
      </rPr>
      <t>(Bahraini Dinar)</t>
    </r>
  </si>
  <si>
    <t>&lt; 1,000</t>
  </si>
  <si>
    <t>1,000 - 1,999</t>
  </si>
  <si>
    <t>2,000 - 2,999</t>
  </si>
  <si>
    <t>3,000 - 3,999</t>
  </si>
  <si>
    <t>4,000 - 4,999</t>
  </si>
  <si>
    <t>5,000 - 5,999</t>
  </si>
  <si>
    <t>6,000 - 8,999</t>
  </si>
  <si>
    <t>9,000 +</t>
  </si>
  <si>
    <r>
      <rPr>
        <sz val="10"/>
        <rFont val="Sakkal Majalla"/>
      </rPr>
      <t>غير مبين</t>
    </r>
    <r>
      <rPr>
        <sz val="9"/>
        <rFont val="Sakkal Majalla"/>
      </rPr>
      <t xml:space="preserve">
</t>
    </r>
    <r>
      <rPr>
        <sz val="8"/>
        <rFont val="Sakkal Majalla"/>
      </rPr>
      <t>Not Stated</t>
    </r>
  </si>
  <si>
    <r>
      <t xml:space="preserve">Marriage Cases by Nationality, Highest Education Attainment of Wife &amp; Amount of Dowry </t>
    </r>
    <r>
      <rPr>
        <sz val="9"/>
        <color theme="0"/>
        <rFont val="Helvetica"/>
      </rPr>
      <t>(Bahraini Dinar)</t>
    </r>
  </si>
  <si>
    <r>
      <rPr>
        <b/>
        <sz val="12"/>
        <rFont val="Sakkal Majalla"/>
      </rPr>
      <t>الجملـة</t>
    </r>
    <r>
      <rPr>
        <b/>
        <sz val="9"/>
        <rFont val="Sakkal Majalla"/>
      </rPr>
      <t xml:space="preserve"> </t>
    </r>
    <r>
      <rPr>
        <b/>
        <sz val="9"/>
        <rFont val="Helvetica"/>
      </rPr>
      <t>Total</t>
    </r>
  </si>
  <si>
    <r>
      <t xml:space="preserve">حالات الزواج حسب الجنسية، أعلى تحصيل علمي للزوجة وقيمة الصداق </t>
    </r>
    <r>
      <rPr>
        <sz val="12"/>
        <color theme="0"/>
        <rFont val="Sakkal Majalla"/>
      </rPr>
      <t>(دينار بحريني)</t>
    </r>
  </si>
  <si>
    <t>Divorce Cases by Nationality, Highest Educational Attainment of Divorced Husband &amp; Major Nationality Groups of Divorced Wife</t>
  </si>
  <si>
    <r>
      <rPr>
        <b/>
        <sz val="12"/>
        <rFont val="Sakkal Majalla"/>
      </rPr>
      <t>مجموعات الجنسية الرئيسية للمطلقة</t>
    </r>
    <r>
      <rPr>
        <b/>
        <sz val="11"/>
        <rFont val="Sakkal Majalla"/>
      </rPr>
      <t xml:space="preserve">
</t>
    </r>
    <r>
      <rPr>
        <b/>
        <sz val="9"/>
        <rFont val="Helvetica"/>
      </rPr>
      <t>Major Nationality Groups of Divorced Wife</t>
    </r>
  </si>
  <si>
    <r>
      <t>بحرينية</t>
    </r>
    <r>
      <rPr>
        <sz val="11"/>
        <rFont val="Sakkal Majalla"/>
      </rPr>
      <t xml:space="preserve">
</t>
    </r>
    <r>
      <rPr>
        <sz val="8"/>
        <rFont val="Helvetica"/>
      </rPr>
      <t>Bahraini</t>
    </r>
  </si>
  <si>
    <r>
      <t>خليجية</t>
    </r>
    <r>
      <rPr>
        <sz val="11"/>
        <rFont val="Sakkal Majalla"/>
      </rPr>
      <t xml:space="preserve">
</t>
    </r>
    <r>
      <rPr>
        <sz val="9"/>
        <rFont val="Helvetica"/>
      </rPr>
      <t xml:space="preserve"> </t>
    </r>
    <r>
      <rPr>
        <sz val="8"/>
        <rFont val="Helvetica"/>
      </rPr>
      <t>Gulf Arabs</t>
    </r>
  </si>
  <si>
    <r>
      <rPr>
        <sz val="10"/>
        <rFont val="Sakkal Majalla"/>
      </rPr>
      <t>عربية</t>
    </r>
    <r>
      <rPr>
        <sz val="11"/>
        <rFont val="Sakkal Majalla"/>
      </rPr>
      <t xml:space="preserve">
</t>
    </r>
    <r>
      <rPr>
        <sz val="8"/>
        <rFont val="Helvetica"/>
      </rPr>
      <t>Arabian</t>
    </r>
  </si>
  <si>
    <r>
      <t>أخرى</t>
    </r>
    <r>
      <rPr>
        <sz val="9"/>
        <rFont val="Sakkal Majalla"/>
      </rPr>
      <t xml:space="preserve">
</t>
    </r>
    <r>
      <rPr>
        <sz val="8"/>
        <rFont val="Helvetica"/>
      </rPr>
      <t>Others</t>
    </r>
  </si>
  <si>
    <t>Divorce Cases of Bahraini Husband by Highest Educational Attainment of Divorced Husband, Nationality &amp; Highest  Educational Attainment of Divorced Wife</t>
  </si>
  <si>
    <t>Divorce Cases of Non-Bahraini Husband by Highest Educational Attainment of Divorced Husband, Nationality &amp; Highest  Educational Attainment of Divorced Wife</t>
  </si>
  <si>
    <r>
      <rPr>
        <b/>
        <sz val="12"/>
        <rFont val="Sakkal Majalla"/>
      </rPr>
      <t>الجملـة</t>
    </r>
    <r>
      <rPr>
        <b/>
        <sz val="11"/>
        <rFont val="Sakkal Majalla"/>
      </rPr>
      <t xml:space="preserve">
</t>
    </r>
    <r>
      <rPr>
        <b/>
        <sz val="8"/>
        <rFont val="Helvetica"/>
      </rPr>
      <t xml:space="preserve"> </t>
    </r>
    <r>
      <rPr>
        <b/>
        <sz val="9"/>
        <rFont val="Helvetica"/>
      </rPr>
      <t>Total</t>
    </r>
  </si>
  <si>
    <r>
      <t xml:space="preserve">أمي/ يقرأ ويكتب
</t>
    </r>
    <r>
      <rPr>
        <sz val="8"/>
        <rFont val="Helvetica"/>
      </rPr>
      <t>Illiterate/ Read &amp; Write</t>
    </r>
  </si>
  <si>
    <r>
      <t xml:space="preserve">ابتدائي
</t>
    </r>
    <r>
      <rPr>
        <sz val="8"/>
        <rFont val="Helvetica"/>
      </rPr>
      <t>Primary</t>
    </r>
  </si>
  <si>
    <r>
      <t xml:space="preserve">إعدادي
</t>
    </r>
    <r>
      <rPr>
        <sz val="8"/>
        <rFont val="Helvetica"/>
      </rPr>
      <t>Intermediate</t>
    </r>
  </si>
  <si>
    <r>
      <t xml:space="preserve">ثانوي
</t>
    </r>
    <r>
      <rPr>
        <sz val="8"/>
        <rFont val="Helvetica"/>
      </rPr>
      <t>Secondary</t>
    </r>
  </si>
  <si>
    <r>
      <t xml:space="preserve">فوق الثانوي
</t>
    </r>
    <r>
      <rPr>
        <sz val="8"/>
        <rFont val="Helvetica"/>
      </rPr>
      <t>Above Secondary</t>
    </r>
  </si>
  <si>
    <r>
      <rPr>
        <sz val="12"/>
        <rFont val="Sakkal Majalla"/>
      </rPr>
      <t>أقل من سنة</t>
    </r>
    <r>
      <rPr>
        <sz val="10"/>
        <rFont val="Helvetica"/>
      </rPr>
      <t xml:space="preserve">
</t>
    </r>
    <r>
      <rPr>
        <sz val="9"/>
        <rFont val="Helvetica"/>
      </rPr>
      <t>&lt; 1 Year</t>
    </r>
  </si>
  <si>
    <r>
      <t xml:space="preserve">  بحرينية   </t>
    </r>
    <r>
      <rPr>
        <b/>
        <sz val="9"/>
        <color rgb="FFC1001F"/>
        <rFont val="Helvetica"/>
      </rPr>
      <t>Bahraini</t>
    </r>
  </si>
  <si>
    <r>
      <t xml:space="preserve">حالات الطلاق </t>
    </r>
    <r>
      <rPr>
        <sz val="12"/>
        <color theme="0"/>
        <rFont val="Sakkal Majalla"/>
      </rPr>
      <t>(للمطلق البحريني)</t>
    </r>
    <r>
      <rPr>
        <sz val="14"/>
        <color theme="0"/>
        <rFont val="Sakkal Majalla"/>
      </rPr>
      <t xml:space="preserve"> حسب جنسية المطلقة، نوع الطلاق ومدة الحياة الزواجية</t>
    </r>
  </si>
  <si>
    <r>
      <t xml:space="preserve">Divorce Cases </t>
    </r>
    <r>
      <rPr>
        <sz val="9"/>
        <color theme="0"/>
        <rFont val="Helvetica"/>
      </rPr>
      <t>(Bahraini Divorced Husband)</t>
    </r>
    <r>
      <rPr>
        <sz val="11"/>
        <color theme="0"/>
        <rFont val="Helvetica"/>
      </rPr>
      <t xml:space="preserve"> by Nationality of Divorced Wife, Type of Divorce &amp; Duration of Marriage</t>
    </r>
  </si>
  <si>
    <t>خلعي قبل الدخول
Repudiate Before Marriage</t>
  </si>
  <si>
    <t>خلعي
Repudiate</t>
  </si>
  <si>
    <t>رجعي
Retroactive</t>
  </si>
  <si>
    <t>بائن بينونة صغرى
Baen Bynona Sughra</t>
  </si>
  <si>
    <t>بائن بينونة كبرى
Baen Bynona Kubra</t>
  </si>
  <si>
    <r>
      <t xml:space="preserve">حالات الطلاق </t>
    </r>
    <r>
      <rPr>
        <sz val="12"/>
        <color theme="0"/>
        <rFont val="Sakkal Majalla"/>
      </rPr>
      <t>(للمطلق غير البحريني)</t>
    </r>
    <r>
      <rPr>
        <sz val="14"/>
        <color theme="0"/>
        <rFont val="Sakkal Majalla"/>
      </rPr>
      <t xml:space="preserve"> حسب جنسية المطلقة، نوع الطلاق ومدة الحياة الزواجية</t>
    </r>
  </si>
  <si>
    <r>
      <t xml:space="preserve">Divorce Cases </t>
    </r>
    <r>
      <rPr>
        <sz val="9"/>
        <color theme="0"/>
        <rFont val="Helvetica"/>
      </rPr>
      <t>(Non-Bahraini Divorced Husband)</t>
    </r>
    <r>
      <rPr>
        <sz val="11"/>
        <color theme="0"/>
        <rFont val="Helvetica"/>
      </rPr>
      <t xml:space="preserve"> By Nationality of Divorced Wife, Type of Divorce &amp; Duration of Marriage</t>
    </r>
  </si>
  <si>
    <r>
      <rPr>
        <b/>
        <sz val="12"/>
        <rFont val="Sakkal Majalla"/>
      </rPr>
      <t>الجملـة</t>
    </r>
    <r>
      <rPr>
        <b/>
        <sz val="9"/>
        <rFont val="Times New Roman"/>
        <family val="1"/>
      </rPr>
      <t xml:space="preserve"> </t>
    </r>
    <r>
      <rPr>
        <b/>
        <sz val="9"/>
        <rFont val="Helvetica"/>
      </rPr>
      <t>Total</t>
    </r>
  </si>
  <si>
    <t>حالات طلاق البحرينيين حسب الشهر</t>
  </si>
  <si>
    <t>حالات طلاق غير البحرينيين حسب الشهر</t>
  </si>
  <si>
    <t>جنسية الزوج / المطلق</t>
  </si>
  <si>
    <t>Nationality of Husban / Divorced Husband</t>
  </si>
  <si>
    <t>حالات الزواج حسب مجموعات الجنسية الرئيسية للزوجة - 2021</t>
  </si>
  <si>
    <t>Marriage Cases by Major Groups of Nationality of Wife - 2021</t>
  </si>
  <si>
    <t>حالات الطلاق حسب مجموعات الجنسية الرئيسية للمطلقة  - 2021</t>
  </si>
  <si>
    <t>Divorce Cases by Major Groups of Nationality of Divorced Wife - 2021</t>
  </si>
  <si>
    <t>حالات الطلاق    Divorce Cases</t>
  </si>
  <si>
    <t>حالات الزواج    Marriage Cases</t>
  </si>
  <si>
    <t>حالات الزواج والطلاق حسب الجنسية والجنس - 2021</t>
  </si>
  <si>
    <t>Marriage and Divorce Cases by Nationality and Sex - 2021</t>
  </si>
  <si>
    <t>Marriage Cases by Age Group of Husband - 2021</t>
  </si>
  <si>
    <t>Marriage Cases by Age Group of Wife - 2021</t>
  </si>
  <si>
    <t>فئات سن الزوج</t>
  </si>
  <si>
    <r>
      <rPr>
        <b/>
        <sz val="12"/>
        <rFont val="Sakkal Majalla"/>
      </rPr>
      <t>فئات سن الزوجة</t>
    </r>
    <r>
      <rPr>
        <b/>
        <sz val="11"/>
        <rFont val="Sakkal Majalla"/>
      </rPr>
      <t xml:space="preserve">
</t>
    </r>
    <r>
      <rPr>
        <b/>
        <sz val="9"/>
        <rFont val="Helvetica"/>
      </rPr>
      <t>Age Group of Wife</t>
    </r>
  </si>
  <si>
    <t>حالات الزواج حسب فئات سن الزوج - 2021</t>
  </si>
  <si>
    <t>حالات الزواج حسب فئات سن الزوجة - 2021</t>
  </si>
  <si>
    <t>حالات الطلاق حسب فئات سن المطلق - 2021</t>
  </si>
  <si>
    <t>Divorce Cases by Age Group of Divorced Husband - 2021</t>
  </si>
  <si>
    <t>Divorce Cases by Age Group of Divorced Wife - 2021</t>
  </si>
  <si>
    <t>حالات الطلاق حسب فئات سن المطلقة - 2021</t>
  </si>
  <si>
    <t>حالات الزواج حسب جنسية، أعلى تحصيل علمي وفئات سن الزوج</t>
  </si>
  <si>
    <t>فئات سن المطلق</t>
  </si>
  <si>
    <r>
      <rPr>
        <b/>
        <sz val="12"/>
        <rFont val="Sakkal Majalla"/>
      </rPr>
      <t>فئات سن المطلقة</t>
    </r>
    <r>
      <rPr>
        <b/>
        <sz val="11"/>
        <rFont val="Sakkal Majalla"/>
      </rPr>
      <t xml:space="preserve">
</t>
    </r>
    <r>
      <rPr>
        <b/>
        <sz val="9"/>
        <rFont val="Helvetica"/>
      </rPr>
      <t>Age Group of Divorced Wife</t>
    </r>
  </si>
  <si>
    <t>حالات الزواج حسب جنسية وأعلى تحصيل علمي للزوج - 2021</t>
  </si>
  <si>
    <t>Marriage Cases by Nationality and Highest Educational Attainment of Husband  - 2021</t>
  </si>
  <si>
    <t>حالات الزواج حسب جنسية وأعلى تحصيل علمي للزوج ومجموعات الجنسية الرئيسية للزوجة</t>
  </si>
  <si>
    <t>Marriage Cases by Major Nationality Groups of Wife - 2021</t>
  </si>
  <si>
    <r>
      <t xml:space="preserve">حالات الزواج </t>
    </r>
    <r>
      <rPr>
        <sz val="12"/>
        <color theme="0"/>
        <rFont val="Sakkal Majalla"/>
      </rPr>
      <t>(للزوج البحريني)</t>
    </r>
    <r>
      <rPr>
        <sz val="14"/>
        <color theme="0"/>
        <rFont val="Sakkal Majalla"/>
      </rPr>
      <t xml:space="preserve"> حسب فئات سن الزوج، جنسية وفئات سن الزوجة</t>
    </r>
  </si>
  <si>
    <r>
      <t xml:space="preserve">الجنسية / فئات سن الزوجة
</t>
    </r>
    <r>
      <rPr>
        <b/>
        <sz val="9"/>
        <rFont val="Helvetica"/>
      </rPr>
      <t>Nationality / Age Groups of Wife</t>
    </r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</si>
  <si>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جنسية الزوجة وفئات سن الزوج - 2021</t>
    </r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</si>
  <si>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Nationality of Wife &amp; Age Groups of Husband -2021</t>
    </r>
  </si>
  <si>
    <r>
      <t xml:space="preserve">Marriage Cases of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Nationality &amp; Age Group of Wife - 2021 </t>
    </r>
  </si>
  <si>
    <r>
      <t xml:space="preserve">حالات الزواج </t>
    </r>
    <r>
      <rPr>
        <sz val="12"/>
        <color theme="0"/>
        <rFont val="Sakkal Majalla"/>
      </rPr>
      <t>(للزوج غير البحريني)</t>
    </r>
    <r>
      <rPr>
        <sz val="14"/>
        <color theme="0"/>
        <rFont val="Sakkal Majalla"/>
      </rPr>
      <t xml:space="preserve"> حسب فئات سن الزوج، جنسية وفئات سن الزوجة </t>
    </r>
  </si>
  <si>
    <r>
      <t xml:space="preserve">الجنسية / فئات سن الزوجة
</t>
    </r>
    <r>
      <rPr>
        <b/>
        <sz val="9"/>
        <rFont val="Helvetica"/>
      </rPr>
      <t>Nationality / Age Group of Wife</t>
    </r>
  </si>
  <si>
    <r>
      <t xml:space="preserve">احالات الزواج </t>
    </r>
    <r>
      <rPr>
        <sz val="12"/>
        <color theme="1"/>
        <rFont val="Sakkal Majalla"/>
      </rPr>
      <t>(للزوج غير البحريني)</t>
    </r>
    <r>
      <rPr>
        <sz val="14"/>
        <color theme="1"/>
        <rFont val="Sakkal Majalla"/>
      </rPr>
      <t xml:space="preserve"> حسب جنسية الزوجة وفئات سن الزوج - 2021</t>
    </r>
  </si>
  <si>
    <r>
      <t xml:space="preserve">Marriage Cases </t>
    </r>
    <r>
      <rPr>
        <sz val="9"/>
        <color theme="1"/>
        <rFont val="Helvetica"/>
      </rPr>
      <t>(Non-Bahraini Husband)</t>
    </r>
    <r>
      <rPr>
        <sz val="11"/>
        <color theme="1"/>
        <rFont val="Helvetica"/>
      </rPr>
      <t xml:space="preserve"> by Nationality of Wife &amp; Age Groups of Husband -2021</t>
    </r>
  </si>
  <si>
    <r>
      <t xml:space="preserve">Marriage Cases </t>
    </r>
    <r>
      <rPr>
        <sz val="9"/>
        <color theme="1"/>
        <rFont val="Helvetica"/>
      </rPr>
      <t>(Non-Bahraini Husband)</t>
    </r>
    <r>
      <rPr>
        <sz val="11"/>
        <color theme="1"/>
        <rFont val="Helvetica"/>
      </rPr>
      <t xml:space="preserve"> by Nationality &amp; Age Groups of Wife - 2021</t>
    </r>
  </si>
  <si>
    <r>
      <t xml:space="preserve">حالات الزواج </t>
    </r>
    <r>
      <rPr>
        <sz val="12"/>
        <color theme="1"/>
        <rFont val="Sakkal Majalla"/>
      </rPr>
      <t>(للزوج غير البحريني)</t>
    </r>
    <r>
      <rPr>
        <sz val="14"/>
        <color theme="1"/>
        <rFont val="Sakkal Majalla"/>
      </rPr>
      <t xml:space="preserve"> حسب جنسية وفئات سن الزوجة - 2021</t>
    </r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</si>
  <si>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جنسية وفئات سن الزوجة - 2021</t>
    </r>
  </si>
  <si>
    <r>
      <t xml:space="preserve">حالات الزواج </t>
    </r>
    <r>
      <rPr>
        <sz val="12"/>
        <color theme="1"/>
        <rFont val="Sakkal Majalla"/>
      </rPr>
      <t>(للزوج غير البحريني)</t>
    </r>
    <r>
      <rPr>
        <sz val="14"/>
        <color theme="1"/>
        <rFont val="Sakkal Majalla"/>
      </rPr>
      <t xml:space="preserve"> حسب أعلى تحصيل علمي للزوج وجنسية الزوجة - 2021</t>
    </r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</si>
  <si>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Highest Educational Attainment of Husband &amp; Nationality of Wife  - 2021</t>
    </r>
  </si>
  <si>
    <r>
      <t xml:space="preserve">Marriage Cases </t>
    </r>
    <r>
      <rPr>
        <sz val="9"/>
        <color theme="1"/>
        <rFont val="Helvetica"/>
      </rPr>
      <t>(Non-Bahraini)</t>
    </r>
    <r>
      <rPr>
        <sz val="11"/>
        <color theme="1"/>
        <rFont val="Helvetica"/>
      </rPr>
      <t xml:space="preserve"> by Nationality &amp; Highest Educational Attainment of Wife - 2021</t>
    </r>
  </si>
  <si>
    <r>
      <t xml:space="preserve">حالات الزواج </t>
    </r>
    <r>
      <rPr>
        <sz val="12"/>
        <color theme="1"/>
        <rFont val="Sakkal Majalla"/>
      </rPr>
      <t>(للزوج غير البحريني)</t>
    </r>
    <r>
      <rPr>
        <sz val="14"/>
        <color theme="1"/>
        <rFont val="Sakkal Majalla"/>
      </rPr>
      <t xml:space="preserve"> حسب جنسية وأعلى تحصيل علمي للزوجة - 2021</t>
    </r>
  </si>
  <si>
    <t>أمية/ تقرأ و تكتب
Illiterate/ Read &amp; Write</t>
  </si>
  <si>
    <t>فوق الثانوي
Above  Secondary</t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</si>
  <si>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أعلى تحصيل علمي للزوج وجنسية الزوجة - 2021</t>
    </r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</si>
  <si>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Highest Educational Attainment of Husband &amp; Nationality of Wife - 2021</t>
    </r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</si>
  <si>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Nationality &amp; Highest Educational Attainment of Wife - 2021</t>
    </r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</si>
  <si>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جنسية وأعلى تحصيل علمي للزوجة - 2021</t>
    </r>
  </si>
  <si>
    <t>حالات الزواج حسب الجنسية، أعلى تحصيل علمي وفئات سن الزوجة</t>
  </si>
  <si>
    <t>حالات الزواج حسب جنسية وفئات سن الزوجة 2021</t>
  </si>
  <si>
    <t>Marriage Cases by  Nationality Age Groups of Wife 2021</t>
  </si>
  <si>
    <t>حالات الزواج حسب الحالة الزواجية السابقة للزوجة</t>
  </si>
  <si>
    <t>Marriage Cases by Previous Marital Status of Wife</t>
  </si>
  <si>
    <t>حالات الزواج حسب الحالة الزواجية السابقة للزوج</t>
  </si>
  <si>
    <t>Marriage Cases by Previous Marital Status of Husband</t>
  </si>
  <si>
    <t>Previous Marital Status</t>
  </si>
  <si>
    <t>الحالة الزواجية السابقة</t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</si>
  <si>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by Nationality &amp; Present Marriage Order of Wife - 2021</t>
    </r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</si>
  <si>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جنسية وترتيب الزواج الحالي للزوجة - 2021</t>
    </r>
  </si>
  <si>
    <r>
      <t xml:space="preserve">حالات الزواج </t>
    </r>
    <r>
      <rPr>
        <sz val="12"/>
        <color theme="1"/>
        <rFont val="Sakkal Majalla"/>
      </rPr>
      <t>(للزوج البحريني)</t>
    </r>
    <r>
      <rPr>
        <sz val="14"/>
        <color theme="1"/>
        <rFont val="Sakkal Majalla"/>
      </rPr>
      <t xml:space="preserve"> حسب جنسية الزوجة وترتيب الزواج الحالي للزوج - 2021</t>
    </r>
  </si>
  <si>
    <r>
      <t xml:space="preserve">Marriage Cases </t>
    </r>
    <r>
      <rPr>
        <sz val="9"/>
        <color theme="1"/>
        <rFont val="Helvetica"/>
      </rPr>
      <t>(Bahraini Husband)</t>
    </r>
    <r>
      <rPr>
        <sz val="11"/>
        <color theme="1"/>
        <rFont val="Helvetica"/>
      </rPr>
      <t xml:space="preserve"> of by Nationality of Wife &amp; Present Marriage Order of Husband - 2021</t>
    </r>
  </si>
  <si>
    <r>
      <t xml:space="preserve">حالات الزواج </t>
    </r>
    <r>
      <rPr>
        <sz val="12"/>
        <color theme="1"/>
        <rFont val="Sakkal Majalla"/>
      </rPr>
      <t xml:space="preserve">(للزوج غير البحريني) </t>
    </r>
    <r>
      <rPr>
        <sz val="14"/>
        <color theme="1"/>
        <rFont val="Sakkal Majalla"/>
      </rPr>
      <t>حسب جنسية وترتيب الزواج الحالي للزوجة - 2021</t>
    </r>
  </si>
  <si>
    <r>
      <t xml:space="preserve">Marriage Cases </t>
    </r>
    <r>
      <rPr>
        <sz val="9"/>
        <color theme="1"/>
        <rFont val="Helvetica"/>
      </rPr>
      <t>(Non-Bahraini Husband)</t>
    </r>
    <r>
      <rPr>
        <sz val="11"/>
        <color theme="1"/>
        <rFont val="Helvetica"/>
      </rPr>
      <t xml:space="preserve"> by Nationality &amp; Present Marriage Order of Wife - 2021</t>
    </r>
  </si>
  <si>
    <r>
      <t xml:space="preserve">حالات الزواج </t>
    </r>
    <r>
      <rPr>
        <sz val="12"/>
        <color theme="1"/>
        <rFont val="Sakkal Majalla"/>
      </rPr>
      <t>(للزوج غير البحريني)</t>
    </r>
    <r>
      <rPr>
        <sz val="14"/>
        <color theme="1"/>
        <rFont val="Sakkal Majalla"/>
      </rPr>
      <t xml:space="preserve"> حسب جنسية الزوجة وترتيب الزواج الحالي للزوج - 2021</t>
    </r>
  </si>
  <si>
    <r>
      <t xml:space="preserve">Marriage Cases </t>
    </r>
    <r>
      <rPr>
        <sz val="9"/>
        <color theme="1"/>
        <rFont val="Helvetica"/>
      </rPr>
      <t>(Non-Bahraini Husband)</t>
    </r>
    <r>
      <rPr>
        <sz val="11"/>
        <color theme="1"/>
        <rFont val="Helvetica"/>
      </rPr>
      <t xml:space="preserve"> by Nationality of Wife &amp; Present Marriage Order of Husband - 2021</t>
    </r>
  </si>
  <si>
    <t xml:space="preserve">حالات الزواج حسب الجنسية وعدد الزوجات في عصمة الزوج  -2021 </t>
  </si>
  <si>
    <t>Marriage Cases by Nationality of Husband &amp; Number of Wives - 2021</t>
  </si>
  <si>
    <t>الجنسية / فئات السن</t>
  </si>
  <si>
    <r>
      <t xml:space="preserve">حالات الزواج حسب جنسية، أعلى تحصيل علمي  للزوج وقيمة الصداق </t>
    </r>
    <r>
      <rPr>
        <sz val="12"/>
        <color theme="0"/>
        <rFont val="Sakkal Majalla"/>
      </rPr>
      <t>(دينار بحريني)</t>
    </r>
  </si>
  <si>
    <r>
      <t xml:space="preserve">حالات الزواج حسب جنسية الزوج وقيمة الصداق </t>
    </r>
    <r>
      <rPr>
        <sz val="12"/>
        <color theme="1"/>
        <rFont val="Sakkal Majalla"/>
      </rPr>
      <t>(دينار بحريني)</t>
    </r>
  </si>
  <si>
    <r>
      <t xml:space="preserve">Marriage Cases by Nationality of Husband &amp; Amount of Dowry </t>
    </r>
    <r>
      <rPr>
        <sz val="9"/>
        <color theme="1"/>
        <rFont val="Helvetica"/>
      </rPr>
      <t>(Bahraini Dinar)</t>
    </r>
  </si>
  <si>
    <t>حالات الطلاق حسب جنسية، أعلى تحصيل علمي وفئات سن المطلق</t>
  </si>
  <si>
    <t>حالات الطلاق حسب جنسية وفئات سن المطلق - 2021</t>
  </si>
  <si>
    <t>Divorce Cases by Nationality &amp; Age Groups of Divorced Husband - 2021</t>
  </si>
  <si>
    <t>حالات الطلاق حسب جنسية وأعلى تحصيل علمي للمطلق ومجموعات الجنسية الرئيسية للمطلقة</t>
  </si>
  <si>
    <t>حالات الطلاق حسب الجنسية وأعلى تحصيل علمي للمطلق - 2021</t>
  </si>
  <si>
    <t>Divorce Cases by Nationality &amp; Highest Educational Attainment of Divorced Husband - 2021</t>
  </si>
  <si>
    <t>حالات الطلاق حسب جنسية وأعلى تحصيل علمي وفئات سن المطلقة</t>
  </si>
  <si>
    <t>حالات الطلاق حسب جنسية وأعلى تحصيل علمي للمطلقة - 2021</t>
  </si>
  <si>
    <t>Divorce Cases by Nationality &amp; Highest Educational Attainment of Divorced Wife  - 2021</t>
  </si>
  <si>
    <t>حالات الطلاق حسب جنسية وفئات سن المطلقة - 2021</t>
  </si>
  <si>
    <t>Divorce Cases by Nationality &amp; Age Groups of Divorced Wife - 2021</t>
  </si>
  <si>
    <t>حالات طلاق البحرينين حسب أعلى تحصيل علمي للمطلق وجنسية المطلقة - 2021</t>
  </si>
  <si>
    <t>Divorce Cases of Bahraini Husband by Highest Educational Attainment of Divorceed Husband &amp; Nationality of Divorced Wife  - 2021</t>
  </si>
  <si>
    <t>حالات طلاق غير البحرينيين حسب أعلى تحصيل علمي للمطلق وجنسية المطلقة - 2021</t>
  </si>
  <si>
    <t>Divorce Cases of Non-Bahraini Husband by Highest Educational Attainment of Divorceed Husband &amp; Nationality of Divorced Wife  - 2021</t>
  </si>
  <si>
    <t>حالات الطلاق حسب جنسية، فئات السن ومدة الحياة الزواجية للمطلق</t>
  </si>
  <si>
    <r>
      <t xml:space="preserve">الجنسية / فئات السن
</t>
    </r>
    <r>
      <rPr>
        <b/>
        <sz val="9"/>
        <rFont val="Helvetica"/>
      </rPr>
      <t>Nationality / Age Groups</t>
    </r>
  </si>
  <si>
    <t>حالات الطلاق حسب الجنسية ومدة الحياة الزوجية للمطلق - 2021</t>
  </si>
  <si>
    <t>Divorce Cases by Nationality &amp; Duration of Marriage of Divorced Husband - 2021</t>
  </si>
  <si>
    <t>حالات الطلاق حسب جنسية، فئات السن ومدة الحياة الزواجية للمطلقة</t>
  </si>
  <si>
    <t>حالات الطلاق حسب جنسية ومدة الحياة الزوجية للمطلقة - 2021</t>
  </si>
  <si>
    <t>Divorce Cases by Nationality &amp; Duration of Marriage of Divorced Wife - 2021</t>
  </si>
  <si>
    <r>
      <t xml:space="preserve">حالات الطلاق </t>
    </r>
    <r>
      <rPr>
        <sz val="12"/>
        <color theme="1"/>
        <rFont val="Sakkal Majalla"/>
      </rPr>
      <t xml:space="preserve">(للمطلق البحريني) </t>
    </r>
    <r>
      <rPr>
        <sz val="14"/>
        <color theme="1"/>
        <rFont val="Sakkal Majalla"/>
      </rPr>
      <t>حسب جنسية المطلقة ونوع الطلاق - 2021</t>
    </r>
  </si>
  <si>
    <r>
      <t>Divorce Cases</t>
    </r>
    <r>
      <rPr>
        <sz val="9"/>
        <color theme="1"/>
        <rFont val="Helvetica"/>
      </rPr>
      <t xml:space="preserve"> (Bahraini Divorced Husband)</t>
    </r>
    <r>
      <rPr>
        <sz val="11"/>
        <color theme="1"/>
        <rFont val="Helvetica"/>
      </rPr>
      <t xml:space="preserve"> by Nationality of Divorced Wife &amp; Type of Divorce - 2021</t>
    </r>
  </si>
  <si>
    <r>
      <t xml:space="preserve">حالات الطلاق </t>
    </r>
    <r>
      <rPr>
        <sz val="12"/>
        <color theme="1"/>
        <rFont val="Sakkal Majalla"/>
      </rPr>
      <t>(للمطلق غير البحريني)</t>
    </r>
    <r>
      <rPr>
        <sz val="14"/>
        <color theme="1"/>
        <rFont val="Sakkal Majalla"/>
      </rPr>
      <t xml:space="preserve"> حسب جنسية المطلقة ونوع الطلاق - 2021</t>
    </r>
  </si>
  <si>
    <r>
      <t xml:space="preserve">Divorce Cases </t>
    </r>
    <r>
      <rPr>
        <sz val="9"/>
        <color theme="1"/>
        <rFont val="Helvetica"/>
      </rPr>
      <t>(Non-Bahraini Divorced Husband)</t>
    </r>
    <r>
      <rPr>
        <sz val="11"/>
        <color theme="1"/>
        <rFont val="Helvetica"/>
      </rPr>
      <t xml:space="preserve"> by Nationality of Divorced Wife &amp; Type of Divorce - 2021</t>
    </r>
  </si>
  <si>
    <t>حالات زواج غير البحرينيين حسب الشهر</t>
  </si>
  <si>
    <t>Nationality of Wife / Divorced Wife</t>
  </si>
  <si>
    <t>أمية / تقرأ وتكتب</t>
  </si>
  <si>
    <r>
      <rPr>
        <sz val="12"/>
        <rFont val="Sakkal Majalla"/>
      </rPr>
      <t>أقل من</t>
    </r>
    <r>
      <rPr>
        <sz val="11"/>
        <rFont val="Sakkal Majalla"/>
      </rPr>
      <t xml:space="preserve"> </t>
    </r>
    <r>
      <rPr>
        <sz val="9"/>
        <rFont val="Helvetica"/>
      </rPr>
      <t>15</t>
    </r>
    <r>
      <rPr>
        <sz val="11"/>
        <rFont val="Sakkal Majalla"/>
      </rPr>
      <t xml:space="preserve"> </t>
    </r>
    <r>
      <rPr>
        <sz val="12"/>
        <rFont val="Sakkal Majalla"/>
      </rPr>
      <t>سنة</t>
    </r>
    <r>
      <rPr>
        <sz val="11"/>
        <rFont val="Sakkal Majalla"/>
      </rPr>
      <t xml:space="preserve">
</t>
    </r>
    <r>
      <rPr>
        <sz val="9"/>
        <rFont val="Helvetica"/>
      </rPr>
      <t xml:space="preserve"> 15 Years &gt;</t>
    </r>
  </si>
  <si>
    <r>
      <rPr>
        <sz val="12"/>
        <color theme="0"/>
        <rFont val="Sakkal Majalla"/>
      </rPr>
      <t>أقل من</t>
    </r>
    <r>
      <rPr>
        <sz val="11"/>
        <color theme="0"/>
        <rFont val="Sakkal Majalla"/>
      </rPr>
      <t xml:space="preserve"> </t>
    </r>
    <r>
      <rPr>
        <sz val="9"/>
        <color theme="0"/>
        <rFont val="Helvetica"/>
      </rPr>
      <t>15</t>
    </r>
    <r>
      <rPr>
        <sz val="11"/>
        <color theme="0"/>
        <rFont val="Sakkal Majalla"/>
      </rPr>
      <t xml:space="preserve"> </t>
    </r>
    <r>
      <rPr>
        <sz val="12"/>
        <color theme="0"/>
        <rFont val="Sakkal Majalla"/>
      </rPr>
      <t>سنة</t>
    </r>
    <r>
      <rPr>
        <sz val="11"/>
        <color theme="0"/>
        <rFont val="Sakkal Majalla"/>
      </rPr>
      <t xml:space="preserve">
</t>
    </r>
    <r>
      <rPr>
        <sz val="9"/>
        <color theme="0"/>
        <rFont val="Helvetica"/>
      </rPr>
      <t xml:space="preserve"> 15 Years &gt;</t>
    </r>
  </si>
  <si>
    <r>
      <t>معدل الطلاق الخام   Crude Divorce Rate</t>
    </r>
    <r>
      <rPr>
        <b/>
        <vertAlign val="superscript"/>
        <sz val="11"/>
        <color theme="0"/>
        <rFont val="Times New Roman"/>
        <family val="1"/>
      </rPr>
      <t xml:space="preserve">
</t>
    </r>
  </si>
  <si>
    <r>
      <rPr>
        <sz val="9"/>
        <color theme="0"/>
        <rFont val="Sakkal Majalla"/>
      </rPr>
      <t>أمي/يقرأ و يكتب</t>
    </r>
    <r>
      <rPr>
        <sz val="10"/>
        <color theme="0"/>
        <rFont val="Sakkal Majalla"/>
      </rPr>
      <t xml:space="preserve">
Illiterate/ Read &amp; Write</t>
    </r>
  </si>
  <si>
    <r>
      <t>غير بحرينية   Non-</t>
    </r>
    <r>
      <rPr>
        <sz val="12"/>
        <color theme="0"/>
        <rFont val="Times New Roman"/>
        <family val="1"/>
      </rPr>
      <t>Bahraini</t>
    </r>
  </si>
  <si>
    <r>
      <rPr>
        <sz val="9"/>
        <color theme="0"/>
        <rFont val="Sakkal Majalla"/>
      </rPr>
      <t>أمي/يقرأ ويكتب</t>
    </r>
    <r>
      <rPr>
        <sz val="10"/>
        <color theme="0"/>
        <rFont val="Sakkal Majalla"/>
      </rPr>
      <t xml:space="preserve">
Illiterate/ Read &amp; Write</t>
    </r>
  </si>
  <si>
    <t>جنسية الزوجة / المطلقة</t>
  </si>
  <si>
    <r>
      <t xml:space="preserve">الجملة   </t>
    </r>
    <r>
      <rPr>
        <b/>
        <sz val="9"/>
        <color rgb="FFC1001F"/>
        <rFont val="Helvetica"/>
      </rPr>
      <t>Total</t>
    </r>
  </si>
  <si>
    <r>
      <t xml:space="preserve">غير بحريني   </t>
    </r>
    <r>
      <rPr>
        <b/>
        <sz val="9"/>
        <color rgb="FFC1001F"/>
        <rFont val="Helvetica"/>
      </rPr>
      <t>Non-Bahraini</t>
    </r>
  </si>
  <si>
    <r>
      <t xml:space="preserve">بحريني   </t>
    </r>
    <r>
      <rPr>
        <b/>
        <sz val="9"/>
        <color rgb="FFC1001F"/>
        <rFont val="Helvetica"/>
      </rPr>
      <t>Bahraini</t>
    </r>
  </si>
  <si>
    <r>
      <t xml:space="preserve">بحرينية   </t>
    </r>
    <r>
      <rPr>
        <b/>
        <sz val="9"/>
        <color rgb="FFC1001F"/>
        <rFont val="Helvetica"/>
      </rPr>
      <t>Bahraini</t>
    </r>
  </si>
  <si>
    <t xml:space="preserve">أقل من سنة
less than 1 Year  </t>
  </si>
  <si>
    <t>أقل من سنة
less than 1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</si>
</sst>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0.0"/>
    <numFmt numFmtId="166" formatCode="0.000"/>
    <numFmt numFmtId="167" formatCode="_ * #,##0.00_ ;_ * \-#,##0.00_ ;_ * &quot;-&quot;??_ ;_ @_ "/>
    <numFmt numFmtId="168" formatCode="0.0%"/>
    <numFmt numFmtId="169" formatCode="_(* #,##0_);_(* \(#,##0\);_(* &quot;-&quot;??_);_(@_)"/>
    <numFmt numFmtId="170" formatCode="_-* #,##0_-;_-* #,##0\-;_-* &quot;-&quot;_-;_-@_-"/>
    <numFmt numFmtId="171" formatCode="_(* #,##0.0_);_(* \(#,##0.0\);_(* &quot;-&quot;?_);_(@_)"/>
  </numFmts>
  <fonts count="119">
    <font>
      <sz val="10"/>
      <name val="Arial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0"/>
      <name val="Arabic Transparent"/>
      <charset val="178"/>
    </font>
    <font>
      <sz val="10"/>
      <name val="MS Sans Serif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theme="1"/>
      <name val="Calibri"/>
      <family val="2"/>
      <charset val="178"/>
      <scheme val="minor"/>
    </font>
    <font>
      <b/>
      <sz val="12"/>
      <color theme="0"/>
      <name val="Times New Roman"/>
      <family val="1"/>
    </font>
    <font>
      <b/>
      <sz val="11"/>
      <color theme="0"/>
      <name val="Times New Roman"/>
      <family val="1"/>
    </font>
    <font>
      <sz val="9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0"/>
      <name val="GE SS Two Medium"/>
      <family val="1"/>
      <charset val="178"/>
    </font>
    <font>
      <b/>
      <sz val="9"/>
      <name val="GE SS Two Medium"/>
      <family val="1"/>
      <charset val="178"/>
    </font>
    <font>
      <b/>
      <i/>
      <sz val="10"/>
      <name val="Optimum"/>
      <charset val="178"/>
    </font>
    <font>
      <b/>
      <i/>
      <sz val="10"/>
      <name val="Arabic Transparent"/>
      <charset val="178"/>
    </font>
    <font>
      <b/>
      <i/>
      <sz val="10"/>
      <name val="Arial"/>
      <family val="2"/>
      <charset val="178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b/>
      <sz val="11"/>
      <color theme="1"/>
      <name val="Times New Roman"/>
      <family val="1"/>
    </font>
    <font>
      <b/>
      <sz val="12"/>
      <name val="GE SS Two Medium"/>
    </font>
    <font>
      <u/>
      <sz val="10"/>
      <color theme="10"/>
      <name val="Arial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b/>
      <sz val="11"/>
      <color theme="0"/>
      <name val="Helvetica"/>
    </font>
    <font>
      <b/>
      <sz val="12"/>
      <name val="Sakkal Majalla"/>
    </font>
    <font>
      <b/>
      <sz val="10"/>
      <name val="Helvetica"/>
    </font>
    <font>
      <b/>
      <sz val="11"/>
      <name val="Helvetica"/>
    </font>
    <font>
      <sz val="9"/>
      <name val="Helvetica"/>
    </font>
    <font>
      <sz val="9"/>
      <name val="Sakkal Majalla"/>
    </font>
    <font>
      <b/>
      <sz val="11"/>
      <name val="Sakkal Majalla"/>
    </font>
    <font>
      <b/>
      <sz val="9"/>
      <name val="Helvetica"/>
    </font>
    <font>
      <b/>
      <sz val="9"/>
      <name val="Sakkal Majalla"/>
    </font>
    <font>
      <sz val="10"/>
      <name val="Helvetica"/>
    </font>
    <font>
      <b/>
      <sz val="10"/>
      <name val="Sakkal Majalla"/>
    </font>
    <font>
      <b/>
      <sz val="10"/>
      <color theme="0"/>
      <name val="Helvetica"/>
    </font>
    <font>
      <b/>
      <sz val="9"/>
      <color theme="0"/>
      <name val="Helvetica"/>
    </font>
    <font>
      <sz val="12"/>
      <name val="Sakkal Majalla"/>
    </font>
    <font>
      <sz val="11"/>
      <name val="Helvetica"/>
    </font>
    <font>
      <sz val="10"/>
      <name val="Sakkal Majalla"/>
    </font>
    <font>
      <sz val="11"/>
      <name val="Sakkal Majalla"/>
    </font>
    <font>
      <vertAlign val="superscript"/>
      <sz val="11"/>
      <name val="Sakkal Majalla"/>
    </font>
    <font>
      <sz val="9"/>
      <color theme="0"/>
      <name val="Times New Roman"/>
      <family val="1"/>
    </font>
    <font>
      <sz val="9"/>
      <color rgb="FFFF0000"/>
      <name val="Helvetica"/>
    </font>
    <font>
      <b/>
      <sz val="12"/>
      <color rgb="FFC1001F"/>
      <name val="Sakkal Majalla"/>
    </font>
    <font>
      <sz val="9"/>
      <color theme="1"/>
      <name val="Helvetica"/>
    </font>
    <font>
      <b/>
      <sz val="10"/>
      <color rgb="FFC1001F"/>
      <name val="Helvetica"/>
    </font>
    <font>
      <b/>
      <sz val="9"/>
      <color theme="1"/>
      <name val="Helvetica"/>
    </font>
    <font>
      <b/>
      <sz val="9"/>
      <color rgb="FFC1001F"/>
      <name val="Helvetica"/>
    </font>
    <font>
      <b/>
      <sz val="8"/>
      <name val="Helvetica"/>
    </font>
    <font>
      <sz val="14"/>
      <color theme="1"/>
      <name val="Calibri"/>
      <family val="2"/>
      <scheme val="minor"/>
    </font>
    <font>
      <b/>
      <sz val="16"/>
      <color theme="0"/>
      <name val="Sakkal Majalla"/>
    </font>
    <font>
      <b/>
      <sz val="22"/>
      <name val="Helvetica"/>
    </font>
    <font>
      <b/>
      <sz val="22"/>
      <name val="Arial"/>
      <family val="2"/>
    </font>
    <font>
      <b/>
      <sz val="28"/>
      <name val="Sakkal Majalla"/>
    </font>
    <font>
      <b/>
      <sz val="14"/>
      <name val="Sakkal Majalla"/>
    </font>
    <font>
      <b/>
      <sz val="12"/>
      <name val="Helvetica"/>
    </font>
    <font>
      <sz val="9"/>
      <color theme="1"/>
      <name val="Sakkal Majalla"/>
    </font>
    <font>
      <sz val="9"/>
      <color theme="1"/>
      <name val="Times New Roman"/>
      <family val="1"/>
    </font>
    <font>
      <b/>
      <sz val="11"/>
      <color theme="1"/>
      <name val="Helvetica"/>
    </font>
    <font>
      <sz val="10"/>
      <color theme="1"/>
      <name val="Sakkal Majalla"/>
    </font>
    <font>
      <b/>
      <sz val="12"/>
      <color theme="0"/>
      <name val="Helvetica"/>
    </font>
    <font>
      <sz val="12"/>
      <color theme="1"/>
      <name val="Sakkal Majalla"/>
    </font>
    <font>
      <b/>
      <u/>
      <sz val="9"/>
      <color theme="1"/>
      <name val="Helvetica"/>
    </font>
    <font>
      <sz val="11"/>
      <color theme="0"/>
      <name val="Helvetica"/>
    </font>
    <font>
      <sz val="16"/>
      <color theme="0"/>
      <name val="Sakkal Majalla"/>
    </font>
    <font>
      <sz val="12"/>
      <color theme="0"/>
      <name val="Helvetica"/>
    </font>
    <font>
      <sz val="8"/>
      <name val="Helvetica"/>
    </font>
    <font>
      <sz val="7"/>
      <name val="Helvetica"/>
    </font>
    <font>
      <sz val="12"/>
      <color theme="0"/>
      <name val="Gotham Bold"/>
      <family val="3"/>
    </font>
    <font>
      <sz val="11"/>
      <color theme="0"/>
      <name val="GE SS Two Medium"/>
      <family val="1"/>
      <charset val="178"/>
    </font>
    <font>
      <sz val="8"/>
      <color theme="1"/>
      <name val="Helvetica"/>
    </font>
    <font>
      <sz val="16"/>
      <color theme="1"/>
      <name val="Sakkal Majalla"/>
    </font>
    <font>
      <sz val="16"/>
      <color rgb="FF595959"/>
      <name val="Sakkal Majalla"/>
    </font>
    <font>
      <sz val="11"/>
      <color rgb="FF595959"/>
      <name val="Helvetica"/>
    </font>
    <font>
      <vertAlign val="superscript"/>
      <sz val="8"/>
      <name val="Helvetica"/>
    </font>
    <font>
      <b/>
      <sz val="12"/>
      <color theme="1"/>
      <name val="Sakkal Majalla"/>
    </font>
    <font>
      <sz val="8"/>
      <name val="Sakkal Majalla"/>
    </font>
    <font>
      <sz val="7"/>
      <color theme="1"/>
      <name val="Helvetica"/>
    </font>
    <font>
      <sz val="11"/>
      <color theme="1"/>
      <name val="Helvetica"/>
    </font>
    <font>
      <sz val="10"/>
      <color theme="1"/>
      <name val="Helvetica"/>
    </font>
    <font>
      <sz val="14"/>
      <color theme="1"/>
      <name val="Sakkal Majalla"/>
    </font>
    <font>
      <sz val="14"/>
      <color theme="0"/>
      <name val="Sakkal Majalla"/>
    </font>
    <font>
      <b/>
      <sz val="10"/>
      <color rgb="FFC00000"/>
      <name val="Helvetica"/>
    </font>
    <font>
      <b/>
      <sz val="11"/>
      <color rgb="FFC00000"/>
      <name val="Helvetica"/>
    </font>
    <font>
      <sz val="11"/>
      <color theme="1"/>
      <name val="Sakkal Majalla"/>
    </font>
    <font>
      <sz val="10"/>
      <color rgb="FF595959"/>
      <name val="Helvetica"/>
    </font>
    <font>
      <sz val="12"/>
      <color theme="0"/>
      <name val="Sakkal Majalla"/>
    </font>
    <font>
      <sz val="9"/>
      <color theme="0"/>
      <name val="Helvetica"/>
    </font>
    <font>
      <sz val="10"/>
      <color theme="0"/>
      <name val="Times New Roman"/>
      <family val="1"/>
    </font>
    <font>
      <sz val="11"/>
      <color theme="0"/>
      <name val="Sakkal Majalla"/>
    </font>
    <font>
      <sz val="10"/>
      <color theme="0"/>
      <name val="Helvetica"/>
    </font>
    <font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sz val="9"/>
      <color theme="0"/>
      <name val="Sakkal Majalla"/>
    </font>
    <font>
      <sz val="10"/>
      <color theme="0"/>
      <name val="Sakkal Majalla"/>
    </font>
    <font>
      <sz val="12"/>
      <color theme="0"/>
      <name val="Times New Roman"/>
      <family val="1"/>
    </font>
    <font>
      <b/>
      <sz val="12"/>
      <color theme="0"/>
      <name val="GE SS Two Medium"/>
    </font>
    <font>
      <sz val="8"/>
      <color theme="0"/>
      <name val="Helvetica"/>
    </font>
    <font>
      <b/>
      <sz val="12"/>
      <color rgb="FFFF000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58"/>
      </patternFill>
    </fill>
    <fill>
      <patternFill patternType="solid">
        <fgColor indexed="9"/>
        <bgColor indexed="51"/>
      </patternFill>
    </fill>
    <fill>
      <patternFill patternType="solid">
        <fgColor rgb="FF622C1F"/>
        <bgColor indexed="64"/>
      </patternFill>
    </fill>
    <fill>
      <patternFill patternType="solid">
        <fgColor rgb="FFB59F54"/>
        <bgColor indexed="64"/>
      </patternFill>
    </fill>
    <fill>
      <patternFill patternType="solid">
        <fgColor rgb="FFC1001F"/>
        <bgColor indexed="64"/>
      </patternFill>
    </fill>
    <fill>
      <patternFill patternType="solid">
        <fgColor rgb="FFB59F54"/>
        <bgColor indexed="58"/>
      </patternFill>
    </fill>
    <fill>
      <patternFill patternType="solid">
        <fgColor rgb="FFD3C599"/>
        <bgColor indexed="58"/>
      </patternFill>
    </fill>
    <fill>
      <patternFill patternType="solid">
        <fgColor rgb="FFE8E1CA"/>
        <bgColor indexed="58"/>
      </patternFill>
    </fill>
    <fill>
      <patternFill patternType="solid">
        <fgColor rgb="FFD3C599"/>
        <bgColor indexed="64"/>
      </patternFill>
    </fill>
    <fill>
      <patternFill patternType="solid">
        <fgColor theme="0"/>
        <bgColor indexed="58"/>
      </patternFill>
    </fill>
    <fill>
      <patternFill patternType="solid">
        <fgColor theme="0"/>
        <bgColor indexed="64"/>
      </patternFill>
    </fill>
    <fill>
      <patternFill patternType="solid">
        <fgColor rgb="FF622C1F"/>
        <bgColor indexed="58"/>
      </patternFill>
    </fill>
    <fill>
      <patternFill patternType="solid">
        <fgColor rgb="FFB59F54"/>
        <bgColor indexed="43"/>
      </patternFill>
    </fill>
    <fill>
      <patternFill patternType="solid">
        <fgColor rgb="FFD3C599"/>
        <bgColor indexed="57"/>
      </patternFill>
    </fill>
    <fill>
      <patternFill patternType="solid">
        <fgColor rgb="FFB59F54"/>
        <bgColor indexed="51"/>
      </patternFill>
    </fill>
    <fill>
      <patternFill patternType="solid">
        <fgColor rgb="FFD3C599"/>
        <bgColor indexed="43"/>
      </patternFill>
    </fill>
    <fill>
      <patternFill patternType="solid">
        <fgColor rgb="FFD3C599"/>
        <bgColor indexed="51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43"/>
      </patternFill>
    </fill>
  </fills>
  <borders count="10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 tint="-4.9989318521683403E-2"/>
      </left>
      <right style="thin">
        <color theme="0"/>
      </right>
      <top/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rgb="FFB59F54"/>
      </right>
      <top/>
      <bottom/>
      <diagonal/>
    </border>
    <border>
      <left style="medium">
        <color rgb="FFB59F54"/>
      </left>
      <right/>
      <top/>
      <bottom/>
      <diagonal/>
    </border>
    <border>
      <left/>
      <right style="thick">
        <color rgb="FFB59F54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theme="0"/>
      </left>
      <right style="medium">
        <color rgb="FFB59F5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0" tint="-4.9989318521683403E-2"/>
      </left>
      <right/>
      <top/>
      <bottom/>
      <diagonal/>
    </border>
    <border>
      <left/>
      <right/>
      <top/>
      <bottom style="thin">
        <color rgb="FFD2C496"/>
      </bottom>
      <diagonal/>
    </border>
    <border>
      <left/>
      <right/>
      <top style="thin">
        <color rgb="FFD2C496"/>
      </top>
      <bottom style="thin">
        <color rgb="FFD2C496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B59F54"/>
      </bottom>
      <diagonal/>
    </border>
    <border>
      <left/>
      <right style="thin">
        <color theme="0"/>
      </right>
      <top style="thin">
        <color theme="0"/>
      </top>
      <bottom style="thin">
        <color rgb="FFB59F54"/>
      </bottom>
      <diagonal/>
    </border>
    <border>
      <left/>
      <right/>
      <top/>
      <bottom style="thin">
        <color rgb="FFB59F54"/>
      </bottom>
      <diagonal/>
    </border>
    <border>
      <left/>
      <right style="thin">
        <color theme="0"/>
      </right>
      <top/>
      <bottom style="thin">
        <color rgb="FFB59F54"/>
      </bottom>
      <diagonal/>
    </border>
    <border>
      <left style="thin">
        <color theme="0"/>
      </left>
      <right/>
      <top style="thin">
        <color rgb="FFB59F54"/>
      </top>
      <bottom style="thin">
        <color rgb="FFB59F54"/>
      </bottom>
      <diagonal/>
    </border>
    <border>
      <left/>
      <right style="thin">
        <color theme="0"/>
      </right>
      <top style="thin">
        <color rgb="FFB59F54"/>
      </top>
      <bottom style="thin">
        <color rgb="FFB59F54"/>
      </bottom>
      <diagonal/>
    </border>
    <border>
      <left/>
      <right/>
      <top style="thin">
        <color rgb="FFB59F54"/>
      </top>
      <bottom style="thin">
        <color rgb="FFB59F54"/>
      </bottom>
      <diagonal/>
    </border>
    <border>
      <left style="thin">
        <color theme="0"/>
      </left>
      <right/>
      <top/>
      <bottom style="thin">
        <color rgb="FFB59F54"/>
      </bottom>
      <diagonal/>
    </border>
    <border>
      <left/>
      <right/>
      <top style="thin">
        <color rgb="FFB59F54"/>
      </top>
      <bottom/>
      <diagonal/>
    </border>
    <border>
      <left style="thin">
        <color rgb="FFB59F54"/>
      </left>
      <right/>
      <top style="thin">
        <color rgb="FFB59F54"/>
      </top>
      <bottom/>
      <diagonal/>
    </border>
    <border>
      <left/>
      <right style="thin">
        <color rgb="FFB59F54"/>
      </right>
      <top style="thin">
        <color rgb="FFB59F54"/>
      </top>
      <bottom style="thin">
        <color rgb="FFB59F54"/>
      </bottom>
      <diagonal/>
    </border>
    <border>
      <left style="thin">
        <color rgb="FFB59F54"/>
      </left>
      <right/>
      <top style="thin">
        <color rgb="FFB59F54"/>
      </top>
      <bottom style="thin">
        <color rgb="FFB59F5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 style="thin">
        <color rgb="FFD2C496"/>
      </top>
      <bottom style="thick">
        <color rgb="FFD2C49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 tint="-4.9989318521683403E-2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theme="0" tint="-4.9989318521683403E-2"/>
      </left>
      <right/>
      <top style="medium">
        <color theme="0"/>
      </top>
      <bottom/>
      <diagonal/>
    </border>
    <border>
      <left/>
      <right/>
      <top/>
      <bottom style="thick">
        <color rgb="FFD2C496"/>
      </bottom>
      <diagonal/>
    </border>
    <border>
      <left/>
      <right/>
      <top style="thin">
        <color rgb="FFB59F54"/>
      </top>
      <bottom style="thick">
        <color rgb="FFD2C496"/>
      </bottom>
      <diagonal/>
    </border>
    <border>
      <left/>
      <right style="thin">
        <color theme="0"/>
      </right>
      <top style="thin">
        <color rgb="FFB59F54"/>
      </top>
      <bottom style="thick">
        <color rgb="FFD2C496"/>
      </bottom>
      <diagonal/>
    </border>
    <border>
      <left style="thin">
        <color theme="0"/>
      </left>
      <right/>
      <top style="thin">
        <color rgb="FFB59F54"/>
      </top>
      <bottom style="thick">
        <color rgb="FFD2C496"/>
      </bottom>
      <diagonal/>
    </border>
    <border>
      <left/>
      <right/>
      <top style="thin">
        <color rgb="FFD2C496"/>
      </top>
      <bottom/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ck">
        <color theme="0"/>
      </bottom>
      <diagonal/>
    </border>
    <border>
      <left style="medium">
        <color theme="0" tint="-4.9989318521683403E-2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/>
      <top/>
      <bottom style="thick">
        <color theme="0"/>
      </bottom>
      <diagonal/>
    </border>
    <border>
      <left style="medium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medium">
        <color theme="0" tint="-4.9989318521683403E-2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 tint="-4.9989318521683403E-2"/>
      </right>
      <top/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medium">
        <color theme="0" tint="-4.9989318521683403E-2"/>
      </left>
      <right style="thin">
        <color theme="0"/>
      </right>
      <top style="medium">
        <color theme="0"/>
      </top>
      <bottom/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/>
      <right/>
      <top style="thin">
        <color rgb="FFD2C496"/>
      </top>
      <bottom style="medium">
        <color rgb="FFD2C496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42">
    <xf numFmtId="0" fontId="0" fillId="0" borderId="0"/>
    <xf numFmtId="0" fontId="7" fillId="0" borderId="0" applyNumberFormat="0">
      <alignment horizontal="right"/>
    </xf>
    <xf numFmtId="0" fontId="17" fillId="0" borderId="0"/>
    <xf numFmtId="0" fontId="8" fillId="0" borderId="0"/>
    <xf numFmtId="0" fontId="20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3" fillId="0" borderId="0"/>
    <xf numFmtId="3" fontId="9" fillId="21" borderId="33" applyFill="0">
      <alignment horizontal="right" vertical="top"/>
    </xf>
    <xf numFmtId="0" fontId="7" fillId="0" borderId="34">
      <alignment horizontal="right" wrapText="1"/>
    </xf>
    <xf numFmtId="167" fontId="17" fillId="0" borderId="0" applyFont="0" applyFill="0" applyBorder="0" applyAlignment="0" applyProtection="0"/>
    <xf numFmtId="165" fontId="29" fillId="0" borderId="0" applyFill="0" applyBorder="0">
      <alignment horizontal="left"/>
    </xf>
    <xf numFmtId="0" fontId="30" fillId="22" borderId="0" applyBorder="0">
      <alignment horizontal="center"/>
    </xf>
    <xf numFmtId="0" fontId="30" fillId="0" borderId="0">
      <alignment horizontal="center" vertical="center"/>
    </xf>
    <xf numFmtId="0" fontId="31" fillId="0" borderId="0">
      <alignment horizontal="center" vertical="center"/>
    </xf>
    <xf numFmtId="165" fontId="30" fillId="21" borderId="33" applyNumberFormat="0" applyFill="0" applyBorder="0">
      <alignment horizontal="center" wrapText="1"/>
    </xf>
    <xf numFmtId="165" fontId="31" fillId="21" borderId="33" applyNumberFormat="0" applyFill="0" applyBorder="0">
      <alignment horizontal="center" wrapText="1"/>
    </xf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17" fillId="0" borderId="0"/>
    <xf numFmtId="0" fontId="34" fillId="0" borderId="0"/>
    <xf numFmtId="0" fontId="34" fillId="0" borderId="0"/>
    <xf numFmtId="0" fontId="35" fillId="0" borderId="0"/>
    <xf numFmtId="0" fontId="40" fillId="0" borderId="0" applyNumberFormat="0" applyFill="0" applyBorder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762">
    <xf numFmtId="0" fontId="0" fillId="0" borderId="0" xfId="0"/>
    <xf numFmtId="0" fontId="10" fillId="0" borderId="0" xfId="3" applyFont="1"/>
    <xf numFmtId="0" fontId="11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vertical="top"/>
    </xf>
    <xf numFmtId="0" fontId="11" fillId="4" borderId="0" xfId="0" applyFont="1" applyFill="1" applyAlignment="1">
      <alignment horizontal="centerContinuous" vertical="top" wrapText="1"/>
    </xf>
    <xf numFmtId="0" fontId="13" fillId="4" borderId="0" xfId="0" applyFont="1" applyFill="1" applyAlignment="1">
      <alignment horizontal="centerContinuous" vertical="top" wrapText="1"/>
    </xf>
    <xf numFmtId="0" fontId="10" fillId="3" borderId="0" xfId="0" applyFont="1" applyFill="1" applyAlignment="1">
      <alignment horizontal="centerContinuous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11" fillId="3" borderId="0" xfId="0" applyFont="1" applyFill="1" applyAlignment="1">
      <alignment horizontal="centerContinuous" vertical="top"/>
    </xf>
    <xf numFmtId="41" fontId="10" fillId="3" borderId="0" xfId="0" applyNumberFormat="1" applyFont="1" applyFill="1"/>
    <xf numFmtId="0" fontId="18" fillId="3" borderId="0" xfId="0" applyFont="1" applyFill="1"/>
    <xf numFmtId="0" fontId="19" fillId="3" borderId="0" xfId="0" applyFont="1" applyFill="1" applyAlignment="1">
      <alignment vertical="center"/>
    </xf>
    <xf numFmtId="43" fontId="10" fillId="3" borderId="0" xfId="0" applyNumberFormat="1" applyFont="1" applyFill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0" fontId="23" fillId="3" borderId="0" xfId="0" applyFont="1" applyFill="1"/>
    <xf numFmtId="0" fontId="10" fillId="0" borderId="0" xfId="0" applyFont="1" applyAlignment="1">
      <alignment vertical="top"/>
    </xf>
    <xf numFmtId="0" fontId="10" fillId="7" borderId="0" xfId="0" applyFont="1" applyFill="1"/>
    <xf numFmtId="0" fontId="13" fillId="13" borderId="0" xfId="0" applyFont="1" applyFill="1" applyAlignment="1">
      <alignment horizontal="center" vertical="center" wrapText="1"/>
    </xf>
    <xf numFmtId="0" fontId="11" fillId="13" borderId="0" xfId="0" applyFont="1" applyFill="1" applyAlignment="1">
      <alignment horizontal="center" vertical="top" wrapText="1"/>
    </xf>
    <xf numFmtId="0" fontId="10" fillId="14" borderId="0" xfId="0" applyFont="1" applyFill="1" applyAlignment="1">
      <alignment vertical="top"/>
    </xf>
    <xf numFmtId="0" fontId="11" fillId="4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" vertical="top"/>
    </xf>
    <xf numFmtId="0" fontId="13" fillId="13" borderId="0" xfId="0" applyFont="1" applyFill="1" applyAlignment="1">
      <alignment horizontal="centerContinuous" vertical="top" wrapText="1"/>
    </xf>
    <xf numFmtId="0" fontId="10" fillId="14" borderId="0" xfId="0" applyFont="1" applyFill="1" applyAlignment="1">
      <alignment horizontal="centerContinuous" vertical="top"/>
    </xf>
    <xf numFmtId="0" fontId="11" fillId="13" borderId="0" xfId="0" applyFont="1" applyFill="1" applyAlignment="1">
      <alignment horizontal="centerContinuous" vertical="top" wrapText="1"/>
    </xf>
    <xf numFmtId="164" fontId="27" fillId="14" borderId="0" xfId="0" applyNumberFormat="1" applyFont="1" applyFill="1" applyAlignment="1">
      <alignment horizontal="center" vertical="top" wrapText="1"/>
    </xf>
    <xf numFmtId="0" fontId="10" fillId="14" borderId="0" xfId="0" applyFont="1" applyFill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4" fillId="16" borderId="25" xfId="0" applyFont="1" applyFill="1" applyBorder="1" applyAlignment="1">
      <alignment vertical="center"/>
    </xf>
    <xf numFmtId="0" fontId="24" fillId="16" borderId="26" xfId="0" applyFont="1" applyFill="1" applyBorder="1" applyAlignment="1">
      <alignment vertical="center"/>
    </xf>
    <xf numFmtId="0" fontId="11" fillId="4" borderId="25" xfId="0" applyFont="1" applyFill="1" applyBorder="1" applyAlignment="1">
      <alignment horizontal="centerContinuous" vertical="top" wrapText="1"/>
    </xf>
    <xf numFmtId="0" fontId="2" fillId="0" borderId="0" xfId="24"/>
    <xf numFmtId="0" fontId="32" fillId="0" borderId="0" xfId="24" applyFont="1" applyAlignment="1">
      <alignment wrapText="1"/>
    </xf>
    <xf numFmtId="0" fontId="33" fillId="0" borderId="0" xfId="24" applyFont="1"/>
    <xf numFmtId="0" fontId="19" fillId="3" borderId="0" xfId="0" applyFont="1" applyFill="1"/>
    <xf numFmtId="0" fontId="12" fillId="4" borderId="0" xfId="0" applyFont="1" applyFill="1" applyAlignment="1">
      <alignment horizontal="center" wrapText="1"/>
    </xf>
    <xf numFmtId="0" fontId="14" fillId="3" borderId="0" xfId="0" applyFont="1" applyFill="1" applyAlignment="1">
      <alignment vertical="center"/>
    </xf>
    <xf numFmtId="0" fontId="14" fillId="3" borderId="0" xfId="0" applyFont="1" applyFill="1"/>
    <xf numFmtId="0" fontId="15" fillId="3" borderId="0" xfId="0" applyFont="1" applyFill="1" applyAlignment="1">
      <alignment vertical="center"/>
    </xf>
    <xf numFmtId="0" fontId="15" fillId="3" borderId="27" xfId="0" applyFont="1" applyFill="1" applyBorder="1" applyAlignment="1">
      <alignment horizontal="center" vertical="center" readingOrder="2"/>
    </xf>
    <xf numFmtId="0" fontId="22" fillId="0" borderId="0" xfId="0" applyFont="1" applyAlignment="1">
      <alignment horizontal="center" vertical="center" wrapText="1"/>
    </xf>
    <xf numFmtId="164" fontId="36" fillId="0" borderId="0" xfId="0" applyNumberFormat="1" applyFont="1" applyAlignment="1">
      <alignment horizontal="center" vertical="top" wrapText="1"/>
    </xf>
    <xf numFmtId="0" fontId="10" fillId="0" borderId="0" xfId="0" applyFont="1"/>
    <xf numFmtId="0" fontId="22" fillId="13" borderId="0" xfId="0" applyFont="1" applyFill="1" applyAlignment="1">
      <alignment horizontal="center" vertical="center" wrapText="1"/>
    </xf>
    <xf numFmtId="164" fontId="36" fillId="14" borderId="0" xfId="0" applyNumberFormat="1" applyFont="1" applyFill="1" applyAlignment="1">
      <alignment horizontal="center" vertical="top" wrapText="1"/>
    </xf>
    <xf numFmtId="164" fontId="22" fillId="14" borderId="0" xfId="0" applyNumberFormat="1" applyFont="1" applyFill="1" applyAlignment="1">
      <alignment vertical="center" wrapText="1"/>
    </xf>
    <xf numFmtId="0" fontId="22" fillId="13" borderId="0" xfId="0" applyFont="1" applyFill="1" applyAlignment="1">
      <alignment vertic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22" fillId="13" borderId="25" xfId="0" applyFont="1" applyFill="1" applyBorder="1" applyAlignment="1">
      <alignment horizontal="center" vertical="center" wrapText="1"/>
    </xf>
    <xf numFmtId="164" fontId="36" fillId="14" borderId="25" xfId="0" applyNumberFormat="1" applyFont="1" applyFill="1" applyBorder="1" applyAlignment="1">
      <alignment horizontal="left" vertical="top" wrapText="1"/>
    </xf>
    <xf numFmtId="164" fontId="22" fillId="14" borderId="25" xfId="0" applyNumberFormat="1" applyFont="1" applyFill="1" applyBorder="1" applyAlignment="1">
      <alignment horizontal="center" vertical="center" wrapText="1"/>
    </xf>
    <xf numFmtId="164" fontId="22" fillId="14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 wrapText="1"/>
    </xf>
    <xf numFmtId="164" fontId="22" fillId="0" borderId="0" xfId="0" applyNumberFormat="1" applyFont="1" applyAlignment="1">
      <alignment horizontal="center" vertical="top" wrapText="1"/>
    </xf>
    <xf numFmtId="164" fontId="22" fillId="0" borderId="25" xfId="0" applyNumberFormat="1" applyFont="1" applyBorder="1" applyAlignment="1">
      <alignment horizontal="center" vertical="center" wrapText="1"/>
    </xf>
    <xf numFmtId="164" fontId="22" fillId="0" borderId="25" xfId="0" applyNumberFormat="1" applyFont="1" applyBorder="1" applyAlignment="1">
      <alignment horizontal="center" vertical="top" wrapText="1"/>
    </xf>
    <xf numFmtId="0" fontId="11" fillId="0" borderId="0" xfId="3" applyFont="1"/>
    <xf numFmtId="164" fontId="22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4" fontId="10" fillId="3" borderId="0" xfId="0" applyNumberFormat="1" applyFont="1" applyFill="1"/>
    <xf numFmtId="3" fontId="10" fillId="3" borderId="0" xfId="0" applyNumberFormat="1" applyFont="1" applyFill="1"/>
    <xf numFmtId="0" fontId="11" fillId="14" borderId="0" xfId="0" applyFont="1" applyFill="1" applyAlignment="1">
      <alignment horizontal="centerContinuous" vertical="top"/>
    </xf>
    <xf numFmtId="0" fontId="11" fillId="0" borderId="0" xfId="0" applyFont="1" applyAlignment="1">
      <alignment vertical="top"/>
    </xf>
    <xf numFmtId="0" fontId="13" fillId="3" borderId="15" xfId="0" applyFont="1" applyFill="1" applyBorder="1" applyAlignment="1">
      <alignment horizontal="right" vertical="center" indent="1" readingOrder="2"/>
    </xf>
    <xf numFmtId="0" fontId="13" fillId="3" borderId="9" xfId="0" applyFont="1" applyFill="1" applyBorder="1" applyAlignment="1">
      <alignment horizontal="right" vertical="center" indent="1" readingOrder="2"/>
    </xf>
    <xf numFmtId="0" fontId="26" fillId="3" borderId="0" xfId="0" applyFont="1" applyFill="1"/>
    <xf numFmtId="0" fontId="26" fillId="3" borderId="0" xfId="0" applyFont="1" applyFill="1" applyAlignment="1">
      <alignment vertical="center"/>
    </xf>
    <xf numFmtId="1" fontId="10" fillId="3" borderId="0" xfId="0" applyNumberFormat="1" applyFont="1" applyFill="1"/>
    <xf numFmtId="168" fontId="10" fillId="3" borderId="0" xfId="30" applyNumberFormat="1" applyFont="1" applyFill="1"/>
    <xf numFmtId="168" fontId="11" fillId="3" borderId="0" xfId="30" applyNumberFormat="1" applyFont="1" applyFill="1"/>
    <xf numFmtId="168" fontId="11" fillId="3" borderId="0" xfId="30" applyNumberFormat="1" applyFont="1" applyFill="1" applyAlignment="1">
      <alignment vertical="center"/>
    </xf>
    <xf numFmtId="168" fontId="11" fillId="3" borderId="0" xfId="30" applyNumberFormat="1" applyFont="1" applyFill="1" applyAlignment="1">
      <alignment horizontal="center" vertical="center"/>
    </xf>
    <xf numFmtId="0" fontId="15" fillId="0" borderId="0" xfId="3" applyFont="1" applyAlignment="1">
      <alignment horizontal="right"/>
    </xf>
    <xf numFmtId="0" fontId="12" fillId="14" borderId="0" xfId="0" applyFont="1" applyFill="1" applyAlignment="1">
      <alignment horizontal="right"/>
    </xf>
    <xf numFmtId="3" fontId="11" fillId="3" borderId="0" xfId="0" applyNumberFormat="1" applyFont="1" applyFill="1" applyAlignment="1">
      <alignment vertical="center"/>
    </xf>
    <xf numFmtId="0" fontId="26" fillId="19" borderId="29" xfId="0" applyFont="1" applyFill="1" applyBorder="1" applyAlignment="1">
      <alignment horizontal="center" textRotation="90"/>
    </xf>
    <xf numFmtId="0" fontId="26" fillId="19" borderId="0" xfId="0" applyFont="1" applyFill="1" applyAlignment="1">
      <alignment horizontal="center" textRotation="90"/>
    </xf>
    <xf numFmtId="0" fontId="61" fillId="16" borderId="0" xfId="0" applyFont="1" applyFill="1" applyAlignment="1">
      <alignment vertical="center"/>
    </xf>
    <xf numFmtId="0" fontId="61" fillId="16" borderId="26" xfId="0" applyFont="1" applyFill="1" applyBorder="1" applyAlignment="1">
      <alignment vertical="center"/>
    </xf>
    <xf numFmtId="0" fontId="62" fillId="3" borderId="0" xfId="0" applyFont="1" applyFill="1"/>
    <xf numFmtId="0" fontId="13" fillId="4" borderId="0" xfId="0" applyFont="1" applyFill="1" applyAlignment="1">
      <alignment horizontal="center" vertical="top" wrapText="1"/>
    </xf>
    <xf numFmtId="0" fontId="10" fillId="0" borderId="0" xfId="0" applyFont="1" applyAlignment="1">
      <alignment vertical="center"/>
    </xf>
    <xf numFmtId="0" fontId="37" fillId="7" borderId="0" xfId="3" applyFont="1" applyFill="1" applyAlignment="1">
      <alignment horizontal="center" vertical="center"/>
    </xf>
    <xf numFmtId="0" fontId="48" fillId="0" borderId="0" xfId="0" applyFont="1" applyAlignment="1">
      <alignment horizontal="center" vertical="top" readingOrder="2"/>
    </xf>
    <xf numFmtId="0" fontId="15" fillId="3" borderId="28" xfId="0" applyFont="1" applyFill="1" applyBorder="1" applyAlignment="1">
      <alignment horizontal="center" vertical="center" readingOrder="2"/>
    </xf>
    <xf numFmtId="0" fontId="59" fillId="7" borderId="25" xfId="0" applyFont="1" applyFill="1" applyBorder="1" applyAlignment="1">
      <alignment vertical="center" wrapText="1"/>
    </xf>
    <xf numFmtId="0" fontId="12" fillId="16" borderId="0" xfId="0" applyFont="1" applyFill="1" applyAlignment="1">
      <alignment horizontal="center" vertical="center"/>
    </xf>
    <xf numFmtId="0" fontId="56" fillId="18" borderId="26" xfId="0" applyFont="1" applyFill="1" applyBorder="1" applyAlignment="1">
      <alignment vertical="center" wrapText="1"/>
    </xf>
    <xf numFmtId="0" fontId="44" fillId="7" borderId="10" xfId="0" applyFont="1" applyFill="1" applyBorder="1"/>
    <xf numFmtId="0" fontId="44" fillId="7" borderId="0" xfId="0" applyFont="1" applyFill="1"/>
    <xf numFmtId="0" fontId="63" fillId="14" borderId="0" xfId="7" applyFont="1" applyFill="1" applyAlignment="1">
      <alignment horizontal="right" readingOrder="2"/>
    </xf>
    <xf numFmtId="0" fontId="65" fillId="14" borderId="0" xfId="7" applyFont="1" applyFill="1" applyAlignment="1">
      <alignment horizontal="left"/>
    </xf>
    <xf numFmtId="0" fontId="47" fillId="23" borderId="37" xfId="32" applyFont="1" applyFill="1" applyBorder="1" applyAlignment="1">
      <alignment horizontal="left" vertical="center" indent="1"/>
    </xf>
    <xf numFmtId="0" fontId="47" fillId="23" borderId="38" xfId="32" applyFont="1" applyFill="1" applyBorder="1" applyAlignment="1">
      <alignment horizontal="left" vertical="center" indent="1"/>
    </xf>
    <xf numFmtId="0" fontId="59" fillId="23" borderId="37" xfId="32" applyFont="1" applyFill="1" applyBorder="1" applyAlignment="1">
      <alignment horizontal="right" vertical="center" indent="1"/>
    </xf>
    <xf numFmtId="0" fontId="59" fillId="23" borderId="38" xfId="32" applyFont="1" applyFill="1" applyBorder="1" applyAlignment="1">
      <alignment horizontal="right" vertical="center" indent="1"/>
    </xf>
    <xf numFmtId="0" fontId="67" fillId="14" borderId="0" xfId="7" applyFont="1" applyFill="1" applyAlignment="1">
      <alignment horizontal="left"/>
    </xf>
    <xf numFmtId="41" fontId="64" fillId="14" borderId="37" xfId="27" applyNumberFormat="1" applyFont="1" applyFill="1" applyBorder="1" applyAlignment="1">
      <alignment horizontal="right" vertical="center"/>
    </xf>
    <xf numFmtId="41" fontId="50" fillId="24" borderId="37" xfId="32" applyNumberFormat="1" applyFont="1" applyFill="1" applyBorder="1" applyAlignment="1">
      <alignment horizontal="right" vertical="center"/>
    </xf>
    <xf numFmtId="41" fontId="50" fillId="24" borderId="38" xfId="32" applyNumberFormat="1" applyFont="1" applyFill="1" applyBorder="1" applyAlignment="1">
      <alignment horizontal="right" vertical="center"/>
    </xf>
    <xf numFmtId="41" fontId="66" fillId="14" borderId="38" xfId="27" applyNumberFormat="1" applyFont="1" applyFill="1" applyBorder="1" applyAlignment="1">
      <alignment horizontal="right" vertical="center"/>
    </xf>
    <xf numFmtId="41" fontId="64" fillId="14" borderId="38" xfId="27" applyNumberFormat="1" applyFont="1" applyFill="1" applyBorder="1" applyAlignment="1">
      <alignment horizontal="right" vertical="center"/>
    </xf>
    <xf numFmtId="41" fontId="66" fillId="14" borderId="37" xfId="27" applyNumberFormat="1" applyFont="1" applyFill="1" applyBorder="1" applyAlignment="1">
      <alignment horizontal="right" vertical="center"/>
    </xf>
    <xf numFmtId="41" fontId="50" fillId="23" borderId="37" xfId="32" applyNumberFormat="1" applyFont="1" applyFill="1" applyBorder="1" applyAlignment="1">
      <alignment horizontal="right" vertical="center" indent="1"/>
    </xf>
    <xf numFmtId="41" fontId="50" fillId="23" borderId="38" xfId="32" applyNumberFormat="1" applyFont="1" applyFill="1" applyBorder="1" applyAlignment="1">
      <alignment horizontal="right" vertical="center" indent="1"/>
    </xf>
    <xf numFmtId="41" fontId="47" fillId="24" borderId="38" xfId="32" applyNumberFormat="1" applyFont="1" applyFill="1" applyBorder="1" applyAlignment="1">
      <alignment horizontal="right" vertical="center"/>
    </xf>
    <xf numFmtId="41" fontId="47" fillId="24" borderId="37" xfId="32" applyNumberFormat="1" applyFont="1" applyFill="1" applyBorder="1" applyAlignment="1">
      <alignment horizontal="right" vertical="center"/>
    </xf>
    <xf numFmtId="41" fontId="64" fillId="14" borderId="37" xfId="27" applyNumberFormat="1" applyFont="1" applyFill="1" applyBorder="1" applyAlignment="1">
      <alignment vertical="center"/>
    </xf>
    <xf numFmtId="41" fontId="50" fillId="23" borderId="37" xfId="32" applyNumberFormat="1" applyFont="1" applyFill="1" applyBorder="1" applyAlignment="1">
      <alignment vertical="center"/>
    </xf>
    <xf numFmtId="41" fontId="64" fillId="14" borderId="38" xfId="27" applyNumberFormat="1" applyFont="1" applyFill="1" applyBorder="1" applyAlignment="1">
      <alignment vertical="center"/>
    </xf>
    <xf numFmtId="41" fontId="66" fillId="14" borderId="38" xfId="27" applyNumberFormat="1" applyFont="1" applyFill="1" applyBorder="1" applyAlignment="1">
      <alignment vertical="center"/>
    </xf>
    <xf numFmtId="41" fontId="66" fillId="14" borderId="37" xfId="27" applyNumberFormat="1" applyFont="1" applyFill="1" applyBorder="1" applyAlignment="1">
      <alignment vertical="center"/>
    </xf>
    <xf numFmtId="41" fontId="67" fillId="14" borderId="0" xfId="7" applyNumberFormat="1" applyFont="1" applyFill="1" applyAlignment="1">
      <alignment horizontal="right"/>
    </xf>
    <xf numFmtId="41" fontId="64" fillId="14" borderId="37" xfId="27" applyNumberFormat="1" applyFont="1" applyFill="1" applyBorder="1" applyAlignment="1">
      <alignment horizontal="center" vertical="center"/>
    </xf>
    <xf numFmtId="41" fontId="47" fillId="24" borderId="37" xfId="32" applyNumberFormat="1" applyFont="1" applyFill="1" applyBorder="1" applyAlignment="1">
      <alignment horizontal="center" vertical="center"/>
    </xf>
    <xf numFmtId="41" fontId="47" fillId="24" borderId="37" xfId="32" applyNumberFormat="1" applyFont="1" applyFill="1" applyBorder="1" applyAlignment="1">
      <alignment vertical="center"/>
    </xf>
    <xf numFmtId="41" fontId="64" fillId="14" borderId="38" xfId="27" applyNumberFormat="1" applyFont="1" applyFill="1" applyBorder="1" applyAlignment="1">
      <alignment horizontal="center" vertical="center"/>
    </xf>
    <xf numFmtId="41" fontId="47" fillId="24" borderId="38" xfId="32" applyNumberFormat="1" applyFont="1" applyFill="1" applyBorder="1" applyAlignment="1">
      <alignment horizontal="center" vertical="center"/>
    </xf>
    <xf numFmtId="41" fontId="47" fillId="24" borderId="38" xfId="32" applyNumberFormat="1" applyFont="1" applyFill="1" applyBorder="1" applyAlignment="1">
      <alignment vertical="center"/>
    </xf>
    <xf numFmtId="41" fontId="47" fillId="14" borderId="38" xfId="32" applyNumberFormat="1" applyFont="1" applyFill="1" applyBorder="1" applyAlignment="1">
      <alignment horizontal="center" vertical="center"/>
    </xf>
    <xf numFmtId="41" fontId="47" fillId="23" borderId="38" xfId="32" applyNumberFormat="1" applyFont="1" applyFill="1" applyBorder="1" applyAlignment="1">
      <alignment horizontal="center" vertical="center"/>
    </xf>
    <xf numFmtId="41" fontId="50" fillId="3" borderId="0" xfId="0" applyNumberFormat="1" applyFont="1" applyFill="1" applyAlignment="1">
      <alignment horizontal="right" vertical="center"/>
    </xf>
    <xf numFmtId="41" fontId="50" fillId="3" borderId="0" xfId="0" applyNumberFormat="1" applyFont="1" applyFill="1" applyAlignment="1">
      <alignment horizontal="right" vertical="center" wrapText="1"/>
    </xf>
    <xf numFmtId="0" fontId="69" fillId="0" borderId="0" xfId="24" applyFont="1" applyAlignment="1">
      <alignment wrapText="1"/>
    </xf>
    <xf numFmtId="0" fontId="10" fillId="0" borderId="0" xfId="2" applyFont="1"/>
    <xf numFmtId="0" fontId="17" fillId="0" borderId="0" xfId="33"/>
    <xf numFmtId="0" fontId="17" fillId="8" borderId="0" xfId="33" applyFill="1"/>
    <xf numFmtId="0" fontId="17" fillId="7" borderId="0" xfId="33" applyFill="1"/>
    <xf numFmtId="0" fontId="71" fillId="0" borderId="0" xfId="33" applyFont="1" applyAlignment="1">
      <alignment horizontal="centerContinuous"/>
    </xf>
    <xf numFmtId="0" fontId="72" fillId="0" borderId="0" xfId="33" applyFont="1" applyAlignment="1">
      <alignment horizontal="centerContinuous"/>
    </xf>
    <xf numFmtId="0" fontId="73" fillId="0" borderId="0" xfId="33" applyFont="1" applyAlignment="1">
      <alignment horizontal="centerContinuous"/>
    </xf>
    <xf numFmtId="0" fontId="15" fillId="3" borderId="0" xfId="0" applyFont="1" applyFill="1" applyAlignment="1">
      <alignment horizontal="center" vertical="center" readingOrder="2"/>
    </xf>
    <xf numFmtId="0" fontId="52" fillId="3" borderId="0" xfId="0" applyFont="1" applyFill="1" applyAlignment="1">
      <alignment vertical="top"/>
    </xf>
    <xf numFmtId="0" fontId="52" fillId="3" borderId="0" xfId="0" applyFont="1" applyFill="1"/>
    <xf numFmtId="0" fontId="75" fillId="3" borderId="0" xfId="0" applyFont="1" applyFill="1"/>
    <xf numFmtId="0" fontId="74" fillId="3" borderId="0" xfId="0" applyFont="1" applyFill="1"/>
    <xf numFmtId="0" fontId="76" fillId="3" borderId="0" xfId="0" applyFont="1" applyFill="1"/>
    <xf numFmtId="0" fontId="77" fillId="3" borderId="0" xfId="0" applyFont="1" applyFill="1"/>
    <xf numFmtId="0" fontId="41" fillId="3" borderId="0" xfId="0" applyFont="1" applyFill="1"/>
    <xf numFmtId="0" fontId="76" fillId="3" borderId="0" xfId="0" applyFont="1" applyFill="1" applyAlignment="1">
      <alignment horizontal="right" readingOrder="2"/>
    </xf>
    <xf numFmtId="0" fontId="53" fillId="3" borderId="0" xfId="0" applyFont="1" applyFill="1"/>
    <xf numFmtId="0" fontId="41" fillId="0" borderId="0" xfId="3" applyFont="1" applyAlignment="1">
      <alignment vertical="center"/>
    </xf>
    <xf numFmtId="0" fontId="78" fillId="3" borderId="0" xfId="7" applyFont="1" applyFill="1"/>
    <xf numFmtId="0" fontId="78" fillId="14" borderId="0" xfId="7" applyFont="1" applyFill="1"/>
    <xf numFmtId="0" fontId="52" fillId="19" borderId="0" xfId="0" applyFont="1" applyFill="1" applyAlignment="1">
      <alignment horizontal="center"/>
    </xf>
    <xf numFmtId="0" fontId="13" fillId="5" borderId="0" xfId="0" applyFont="1" applyFill="1" applyAlignment="1">
      <alignment horizontal="right" readingOrder="2"/>
    </xf>
    <xf numFmtId="168" fontId="10" fillId="3" borderId="0" xfId="30" applyNumberFormat="1" applyFont="1" applyFill="1" applyBorder="1"/>
    <xf numFmtId="168" fontId="11" fillId="3" borderId="0" xfId="30" applyNumberFormat="1" applyFont="1" applyFill="1" applyBorder="1"/>
    <xf numFmtId="168" fontId="13" fillId="5" borderId="0" xfId="30" applyNumberFormat="1" applyFont="1" applyFill="1" applyBorder="1" applyAlignment="1">
      <alignment horizontal="right" readingOrder="2"/>
    </xf>
    <xf numFmtId="0" fontId="14" fillId="12" borderId="0" xfId="0" applyFont="1" applyFill="1" applyAlignment="1">
      <alignment horizontal="center" vertical="center" readingOrder="2"/>
    </xf>
    <xf numFmtId="0" fontId="25" fillId="3" borderId="0" xfId="0" applyFont="1" applyFill="1"/>
    <xf numFmtId="0" fontId="77" fillId="3" borderId="0" xfId="0" applyFont="1" applyFill="1" applyAlignment="1">
      <alignment horizontal="right"/>
    </xf>
    <xf numFmtId="168" fontId="11" fillId="3" borderId="0" xfId="30" applyNumberFormat="1" applyFont="1" applyFill="1" applyBorder="1" applyAlignment="1">
      <alignment horizontal="center" vertical="center"/>
    </xf>
    <xf numFmtId="168" fontId="11" fillId="3" borderId="0" xfId="30" applyNumberFormat="1" applyFont="1" applyFill="1" applyBorder="1" applyAlignment="1">
      <alignment vertical="center"/>
    </xf>
    <xf numFmtId="0" fontId="75" fillId="3" borderId="0" xfId="0" applyFont="1" applyFill="1" applyAlignment="1">
      <alignment wrapText="1"/>
    </xf>
    <xf numFmtId="0" fontId="58" fillId="19" borderId="0" xfId="0" applyFont="1" applyFill="1" applyAlignment="1">
      <alignment horizontal="center" readingOrder="2"/>
    </xf>
    <xf numFmtId="0" fontId="11" fillId="19" borderId="0" xfId="0" applyFont="1" applyFill="1" applyAlignment="1">
      <alignment horizontal="center" wrapText="1" readingOrder="2"/>
    </xf>
    <xf numFmtId="0" fontId="13" fillId="17" borderId="0" xfId="0" applyFont="1" applyFill="1" applyAlignment="1">
      <alignment horizontal="center" textRotation="90" wrapText="1"/>
    </xf>
    <xf numFmtId="0" fontId="15" fillId="3" borderId="0" xfId="0" applyFont="1" applyFill="1" applyAlignment="1">
      <alignment vertical="center" readingOrder="2"/>
    </xf>
    <xf numFmtId="0" fontId="79" fillId="3" borderId="0" xfId="0" applyFont="1" applyFill="1" applyAlignment="1">
      <alignment horizontal="right"/>
    </xf>
    <xf numFmtId="41" fontId="14" fillId="3" borderId="0" xfId="0" applyNumberFormat="1" applyFont="1" applyFill="1" applyAlignment="1">
      <alignment horizontal="right" vertical="center"/>
    </xf>
    <xf numFmtId="0" fontId="79" fillId="3" borderId="0" xfId="0" applyFont="1" applyFill="1"/>
    <xf numFmtId="0" fontId="26" fillId="5" borderId="0" xfId="0" applyFont="1" applyFill="1"/>
    <xf numFmtId="0" fontId="77" fillId="3" borderId="0" xfId="0" applyFont="1" applyFill="1" applyAlignment="1">
      <alignment horizontal="right" readingOrder="2"/>
    </xf>
    <xf numFmtId="0" fontId="57" fillId="17" borderId="0" xfId="0" applyFont="1" applyFill="1" applyAlignment="1">
      <alignment horizontal="center" textRotation="90" wrapText="1"/>
    </xf>
    <xf numFmtId="0" fontId="11" fillId="19" borderId="0" xfId="0" applyFont="1" applyFill="1" applyAlignment="1">
      <alignment horizontal="center" vertical="center" textRotation="90" wrapText="1" readingOrder="2"/>
    </xf>
    <xf numFmtId="0" fontId="14" fillId="19" borderId="0" xfId="0" applyFont="1" applyFill="1" applyAlignment="1">
      <alignment horizontal="center" textRotation="90" wrapText="1" readingOrder="1"/>
    </xf>
    <xf numFmtId="0" fontId="39" fillId="14" borderId="0" xfId="0" applyFont="1" applyFill="1" applyAlignment="1">
      <alignment horizontal="right"/>
    </xf>
    <xf numFmtId="0" fontId="11" fillId="25" borderId="11" xfId="0" applyFont="1" applyFill="1" applyBorder="1" applyAlignment="1">
      <alignment vertical="center" readingOrder="2"/>
    </xf>
    <xf numFmtId="0" fontId="11" fillId="19" borderId="0" xfId="0" applyFont="1" applyFill="1" applyAlignment="1">
      <alignment horizontal="center" vertical="center" readingOrder="2"/>
    </xf>
    <xf numFmtId="0" fontId="11" fillId="25" borderId="0" xfId="0" applyFont="1" applyFill="1" applyAlignment="1">
      <alignment horizontal="center" vertical="center" readingOrder="2"/>
    </xf>
    <xf numFmtId="0" fontId="52" fillId="19" borderId="0" xfId="0" applyFont="1" applyFill="1" applyAlignment="1">
      <alignment horizontal="center" textRotation="90" wrapText="1" readingOrder="1"/>
    </xf>
    <xf numFmtId="166" fontId="47" fillId="2" borderId="0" xfId="3" applyNumberFormat="1" applyFont="1" applyFill="1" applyAlignment="1">
      <alignment horizontal="right" wrapText="1"/>
    </xf>
    <xf numFmtId="49" fontId="11" fillId="0" borderId="0" xfId="0" applyNumberFormat="1" applyFont="1" applyAlignment="1">
      <alignment horizontal="center" textRotation="90" wrapText="1" readingOrder="1"/>
    </xf>
    <xf numFmtId="0" fontId="11" fillId="0" borderId="0" xfId="0" applyFont="1" applyAlignment="1">
      <alignment horizontal="center" textRotation="90" wrapText="1" readingOrder="1"/>
    </xf>
    <xf numFmtId="0" fontId="52" fillId="0" borderId="0" xfId="0" applyFont="1" applyAlignment="1">
      <alignment horizontal="center" textRotation="90" wrapText="1" readingOrder="1"/>
    </xf>
    <xf numFmtId="49" fontId="52" fillId="0" borderId="0" xfId="0" applyNumberFormat="1" applyFont="1" applyAlignment="1">
      <alignment horizontal="center" textRotation="90" wrapText="1" readingOrder="1"/>
    </xf>
    <xf numFmtId="3" fontId="11" fillId="0" borderId="0" xfId="0" applyNumberFormat="1" applyFont="1" applyAlignment="1">
      <alignment horizontal="right" vertical="center"/>
    </xf>
    <xf numFmtId="1" fontId="67" fillId="14" borderId="0" xfId="7" applyNumberFormat="1" applyFont="1" applyFill="1" applyAlignment="1">
      <alignment horizontal="right"/>
    </xf>
    <xf numFmtId="0" fontId="10" fillId="3" borderId="0" xfId="0" applyFont="1" applyFill="1" applyAlignment="1">
      <alignment horizontal="center" vertical="center"/>
    </xf>
    <xf numFmtId="0" fontId="70" fillId="7" borderId="49" xfId="2" applyFont="1" applyFill="1" applyBorder="1" applyAlignment="1">
      <alignment horizontal="right" vertical="center"/>
    </xf>
    <xf numFmtId="0" fontId="54" fillId="7" borderId="48" xfId="2" applyFont="1" applyFill="1" applyBorder="1" applyAlignment="1">
      <alignment horizontal="center" vertical="center"/>
    </xf>
    <xf numFmtId="0" fontId="80" fillId="7" borderId="50" xfId="2" applyFont="1" applyFill="1" applyBorder="1" applyAlignment="1">
      <alignment horizontal="left" vertical="center"/>
    </xf>
    <xf numFmtId="0" fontId="82" fillId="0" borderId="46" xfId="29" applyFont="1" applyFill="1" applyBorder="1" applyAlignment="1">
      <alignment horizontal="center" vertical="center"/>
    </xf>
    <xf numFmtId="0" fontId="81" fillId="14" borderId="51" xfId="2" applyFont="1" applyFill="1" applyBorder="1" applyAlignment="1">
      <alignment horizontal="right" vertical="center" wrapText="1"/>
    </xf>
    <xf numFmtId="0" fontId="64" fillId="0" borderId="50" xfId="0" applyFont="1" applyBorder="1" applyAlignment="1">
      <alignment horizontal="left" vertical="center" wrapText="1"/>
    </xf>
    <xf numFmtId="0" fontId="84" fillId="8" borderId="0" xfId="2" applyFont="1" applyFill="1" applyAlignment="1">
      <alignment horizontal="centerContinuous"/>
    </xf>
    <xf numFmtId="0" fontId="85" fillId="8" borderId="0" xfId="2" applyFont="1" applyFill="1" applyAlignment="1">
      <alignment horizontal="centerContinuous" vertical="top" wrapText="1"/>
    </xf>
    <xf numFmtId="170" fontId="88" fillId="7" borderId="0" xfId="2" applyNumberFormat="1" applyFont="1" applyFill="1" applyAlignment="1">
      <alignment horizontal="center" vertical="center"/>
    </xf>
    <xf numFmtId="170" fontId="89" fillId="8" borderId="0" xfId="2" applyNumberFormat="1" applyFont="1" applyFill="1" applyAlignment="1">
      <alignment vertical="center" wrapText="1"/>
    </xf>
    <xf numFmtId="49" fontId="88" fillId="6" borderId="0" xfId="2" applyNumberFormat="1" applyFont="1" applyFill="1" applyAlignment="1">
      <alignment horizontal="center" vertical="center" wrapText="1"/>
    </xf>
    <xf numFmtId="0" fontId="90" fillId="3" borderId="0" xfId="0" applyFont="1" applyFill="1"/>
    <xf numFmtId="0" fontId="92" fillId="0" borderId="0" xfId="0" applyFont="1" applyAlignment="1">
      <alignment horizontal="centerContinuous" vertical="center"/>
    </xf>
    <xf numFmtId="0" fontId="93" fillId="0" borderId="0" xfId="0" applyFont="1" applyAlignment="1">
      <alignment horizontal="centerContinuous" vertical="center"/>
    </xf>
    <xf numFmtId="0" fontId="10" fillId="3" borderId="0" xfId="0" applyFont="1" applyFill="1" applyAlignment="1">
      <alignment horizontal="centerContinuous"/>
    </xf>
    <xf numFmtId="0" fontId="58" fillId="0" borderId="0" xfId="0" applyFont="1" applyAlignment="1">
      <alignment horizontal="centerContinuous" vertical="center"/>
    </xf>
    <xf numFmtId="0" fontId="86" fillId="7" borderId="21" xfId="0" applyFont="1" applyFill="1" applyBorder="1" applyAlignment="1">
      <alignment horizontal="center" vertical="top" wrapText="1"/>
    </xf>
    <xf numFmtId="0" fontId="59" fillId="7" borderId="8" xfId="0" applyFont="1" applyFill="1" applyBorder="1" applyAlignment="1">
      <alignment horizontal="center" wrapText="1"/>
    </xf>
    <xf numFmtId="0" fontId="50" fillId="7" borderId="10" xfId="3" applyFont="1" applyFill="1" applyBorder="1" applyAlignment="1">
      <alignment vertical="center"/>
    </xf>
    <xf numFmtId="0" fontId="86" fillId="23" borderId="37" xfId="32" applyFont="1" applyFill="1" applyBorder="1" applyAlignment="1">
      <alignment horizontal="left" vertical="center" indent="1"/>
    </xf>
    <xf numFmtId="0" fontId="86" fillId="23" borderId="38" xfId="32" applyFont="1" applyFill="1" applyBorder="1" applyAlignment="1">
      <alignment horizontal="left" vertical="center" indent="1"/>
    </xf>
    <xf numFmtId="165" fontId="90" fillId="14" borderId="38" xfId="27" applyNumberFormat="1" applyFont="1" applyFill="1" applyBorder="1" applyAlignment="1">
      <alignment horizontal="left" vertical="center" indent="1"/>
    </xf>
    <xf numFmtId="41" fontId="67" fillId="14" borderId="0" xfId="7" applyNumberFormat="1" applyFont="1" applyFill="1" applyAlignment="1">
      <alignment horizontal="center"/>
    </xf>
    <xf numFmtId="41" fontId="67" fillId="14" borderId="0" xfId="7" applyNumberFormat="1" applyFont="1" applyFill="1"/>
    <xf numFmtId="0" fontId="44" fillId="9" borderId="0" xfId="0" applyFont="1" applyFill="1" applyAlignment="1">
      <alignment horizontal="right" vertical="center"/>
    </xf>
    <xf numFmtId="0" fontId="52" fillId="9" borderId="0" xfId="0" applyFont="1" applyFill="1" applyAlignment="1">
      <alignment vertical="center"/>
    </xf>
    <xf numFmtId="0" fontId="44" fillId="9" borderId="10" xfId="0" applyFont="1" applyFill="1" applyBorder="1" applyAlignment="1">
      <alignment horizontal="right" vertical="center"/>
    </xf>
    <xf numFmtId="41" fontId="47" fillId="3" borderId="0" xfId="0" applyNumberFormat="1" applyFont="1" applyFill="1" applyAlignment="1">
      <alignment horizontal="right" vertical="center"/>
    </xf>
    <xf numFmtId="0" fontId="50" fillId="9" borderId="13" xfId="0" applyFont="1" applyFill="1" applyBorder="1" applyAlignment="1">
      <alignment horizontal="left" vertical="center"/>
    </xf>
    <xf numFmtId="0" fontId="50" fillId="3" borderId="0" xfId="0" applyFont="1" applyFill="1" applyAlignment="1">
      <alignment horizontal="left" vertical="center"/>
    </xf>
    <xf numFmtId="0" fontId="49" fillId="3" borderId="0" xfId="0" applyFont="1" applyFill="1" applyAlignment="1">
      <alignment horizontal="right" vertical="center" readingOrder="2"/>
    </xf>
    <xf numFmtId="0" fontId="44" fillId="16" borderId="30" xfId="0" applyFont="1" applyFill="1" applyBorder="1" applyAlignment="1">
      <alignment horizontal="right" vertical="center" readingOrder="2"/>
    </xf>
    <xf numFmtId="0" fontId="11" fillId="7" borderId="57" xfId="0" applyFont="1" applyFill="1" applyBorder="1" applyAlignment="1">
      <alignment vertical="center"/>
    </xf>
    <xf numFmtId="0" fontId="14" fillId="16" borderId="57" xfId="0" applyFont="1" applyFill="1" applyBorder="1" applyAlignment="1">
      <alignment vertical="center"/>
    </xf>
    <xf numFmtId="0" fontId="15" fillId="16" borderId="57" xfId="0" applyFont="1" applyFill="1" applyBorder="1" applyAlignment="1">
      <alignment vertical="center"/>
    </xf>
    <xf numFmtId="0" fontId="50" fillId="16" borderId="58" xfId="0" applyFont="1" applyFill="1" applyBorder="1" applyAlignment="1">
      <alignment vertical="center" readingOrder="1"/>
    </xf>
    <xf numFmtId="0" fontId="47" fillId="19" borderId="60" xfId="0" applyFont="1" applyFill="1" applyBorder="1" applyAlignment="1">
      <alignment horizontal="center" textRotation="90"/>
    </xf>
    <xf numFmtId="0" fontId="47" fillId="19" borderId="61" xfId="0" applyFont="1" applyFill="1" applyBorder="1" applyAlignment="1">
      <alignment horizontal="center" textRotation="90"/>
    </xf>
    <xf numFmtId="0" fontId="47" fillId="19" borderId="59" xfId="0" applyFont="1" applyFill="1" applyBorder="1" applyAlignment="1">
      <alignment horizontal="center" textRotation="90"/>
    </xf>
    <xf numFmtId="0" fontId="11" fillId="7" borderId="35" xfId="0" applyFont="1" applyFill="1" applyBorder="1" applyAlignment="1">
      <alignment vertical="center"/>
    </xf>
    <xf numFmtId="0" fontId="14" fillId="16" borderId="35" xfId="0" applyFont="1" applyFill="1" applyBorder="1" applyAlignment="1">
      <alignment vertical="center"/>
    </xf>
    <xf numFmtId="0" fontId="50" fillId="16" borderId="62" xfId="0" applyFont="1" applyFill="1" applyBorder="1" applyAlignment="1">
      <alignment vertical="center" readingOrder="1"/>
    </xf>
    <xf numFmtId="0" fontId="84" fillId="8" borderId="0" xfId="2" applyFont="1" applyFill="1" applyAlignment="1">
      <alignment horizontal="centerContinuous" wrapText="1"/>
    </xf>
    <xf numFmtId="0" fontId="95" fillId="16" borderId="19" xfId="0" applyFont="1" applyFill="1" applyBorder="1" applyAlignment="1">
      <alignment horizontal="right" vertical="center"/>
    </xf>
    <xf numFmtId="0" fontId="38" fillId="7" borderId="25" xfId="0" applyFont="1" applyFill="1" applyBorder="1" applyAlignment="1">
      <alignment vertical="center"/>
    </xf>
    <xf numFmtId="0" fontId="26" fillId="7" borderId="25" xfId="0" applyFont="1" applyFill="1" applyBorder="1" applyAlignment="1">
      <alignment vertical="center"/>
    </xf>
    <xf numFmtId="0" fontId="25" fillId="16" borderId="25" xfId="0" applyFont="1" applyFill="1" applyBorder="1" applyAlignment="1">
      <alignment vertical="center"/>
    </xf>
    <xf numFmtId="0" fontId="11" fillId="7" borderId="25" xfId="0" applyFont="1" applyFill="1" applyBorder="1" applyAlignment="1">
      <alignment vertical="center"/>
    </xf>
    <xf numFmtId="41" fontId="64" fillId="14" borderId="66" xfId="27" applyNumberFormat="1" applyFont="1" applyFill="1" applyBorder="1" applyAlignment="1">
      <alignment horizontal="right" vertical="center"/>
    </xf>
    <xf numFmtId="41" fontId="66" fillId="14" borderId="66" xfId="27" applyNumberFormat="1" applyFont="1" applyFill="1" applyBorder="1" applyAlignment="1">
      <alignment horizontal="right" vertical="center"/>
    </xf>
    <xf numFmtId="0" fontId="59" fillId="23" borderId="66" xfId="32" applyFont="1" applyFill="1" applyBorder="1" applyAlignment="1">
      <alignment horizontal="right" vertical="center" indent="1"/>
    </xf>
    <xf numFmtId="0" fontId="59" fillId="7" borderId="0" xfId="0" applyFont="1" applyFill="1" applyAlignment="1">
      <alignment vertical="center" wrapText="1"/>
    </xf>
    <xf numFmtId="166" fontId="57" fillId="7" borderId="0" xfId="3" applyNumberFormat="1" applyFont="1" applyFill="1" applyAlignment="1">
      <alignment vertical="center" wrapText="1"/>
    </xf>
    <xf numFmtId="166" fontId="13" fillId="7" borderId="0" xfId="3" applyNumberFormat="1" applyFont="1" applyFill="1" applyAlignment="1">
      <alignment vertical="center" wrapText="1"/>
    </xf>
    <xf numFmtId="41" fontId="47" fillId="24" borderId="66" xfId="32" applyNumberFormat="1" applyFont="1" applyFill="1" applyBorder="1" applyAlignment="1">
      <alignment horizontal="right" vertical="center"/>
    </xf>
    <xf numFmtId="0" fontId="47" fillId="23" borderId="66" xfId="32" applyFont="1" applyFill="1" applyBorder="1" applyAlignment="1">
      <alignment horizontal="left" vertical="center" indent="1"/>
    </xf>
    <xf numFmtId="0" fontId="59" fillId="7" borderId="35" xfId="0" applyFont="1" applyFill="1" applyBorder="1" applyAlignment="1">
      <alignment vertical="center"/>
    </xf>
    <xf numFmtId="0" fontId="10" fillId="14" borderId="0" xfId="0" applyFont="1" applyFill="1"/>
    <xf numFmtId="0" fontId="77" fillId="14" borderId="0" xfId="0" applyFont="1" applyFill="1" applyAlignment="1">
      <alignment horizontal="right"/>
    </xf>
    <xf numFmtId="170" fontId="89" fillId="14" borderId="0" xfId="2" applyNumberFormat="1" applyFont="1" applyFill="1" applyAlignment="1">
      <alignment vertical="center" wrapText="1"/>
    </xf>
    <xf numFmtId="41" fontId="66" fillId="14" borderId="66" xfId="27" applyNumberFormat="1" applyFont="1" applyFill="1" applyBorder="1" applyAlignment="1">
      <alignment vertical="center"/>
    </xf>
    <xf numFmtId="0" fontId="50" fillId="16" borderId="26" xfId="0" applyFont="1" applyFill="1" applyBorder="1" applyAlignment="1">
      <alignment vertical="center" readingOrder="1"/>
    </xf>
    <xf numFmtId="0" fontId="56" fillId="16" borderId="26" xfId="0" applyFont="1" applyFill="1" applyBorder="1" applyAlignment="1">
      <alignment vertical="center"/>
    </xf>
    <xf numFmtId="0" fontId="50" fillId="16" borderId="20" xfId="0" applyFont="1" applyFill="1" applyBorder="1" applyAlignment="1">
      <alignment vertical="center" readingOrder="1"/>
    </xf>
    <xf numFmtId="41" fontId="50" fillId="24" borderId="66" xfId="32" applyNumberFormat="1" applyFont="1" applyFill="1" applyBorder="1" applyAlignment="1">
      <alignment horizontal="right" vertical="center"/>
    </xf>
    <xf numFmtId="0" fontId="44" fillId="16" borderId="18" xfId="0" applyFont="1" applyFill="1" applyBorder="1" applyAlignment="1">
      <alignment vertical="center"/>
    </xf>
    <xf numFmtId="0" fontId="52" fillId="19" borderId="52" xfId="0" applyFont="1" applyFill="1" applyBorder="1" applyAlignment="1">
      <alignment horizontal="center" textRotation="90" wrapText="1" readingOrder="1"/>
    </xf>
    <xf numFmtId="0" fontId="50" fillId="16" borderId="20" xfId="0" applyFont="1" applyFill="1" applyBorder="1" applyAlignment="1">
      <alignment horizontal="left" vertical="center" readingOrder="1"/>
    </xf>
    <xf numFmtId="0" fontId="45" fillId="16" borderId="26" xfId="0" applyFont="1" applyFill="1" applyBorder="1" applyAlignment="1">
      <alignment vertical="center" readingOrder="1"/>
    </xf>
    <xf numFmtId="0" fontId="76" fillId="14" borderId="0" xfId="0" applyFont="1" applyFill="1"/>
    <xf numFmtId="0" fontId="11" fillId="14" borderId="0" xfId="0" applyFont="1" applyFill="1" applyAlignment="1">
      <alignment vertical="center"/>
    </xf>
    <xf numFmtId="0" fontId="77" fillId="14" borderId="0" xfId="0" applyFont="1" applyFill="1" applyAlignment="1">
      <alignment horizontal="right" readingOrder="2"/>
    </xf>
    <xf numFmtId="0" fontId="52" fillId="16" borderId="26" xfId="0" applyFont="1" applyFill="1" applyBorder="1" applyAlignment="1">
      <alignment vertical="center" wrapText="1" readingOrder="1"/>
    </xf>
    <xf numFmtId="0" fontId="59" fillId="16" borderId="26" xfId="0" applyFont="1" applyFill="1" applyBorder="1" applyAlignment="1">
      <alignment vertical="center"/>
    </xf>
    <xf numFmtId="0" fontId="44" fillId="16" borderId="71" xfId="0" applyFont="1" applyFill="1" applyBorder="1" applyAlignment="1">
      <alignment vertical="center"/>
    </xf>
    <xf numFmtId="0" fontId="10" fillId="16" borderId="26" xfId="0" applyFont="1" applyFill="1" applyBorder="1" applyAlignment="1">
      <alignment vertical="center" readingOrder="1"/>
    </xf>
    <xf numFmtId="0" fontId="44" fillId="18" borderId="71" xfId="0" applyFont="1" applyFill="1" applyBorder="1" applyAlignment="1">
      <alignment vertical="center"/>
    </xf>
    <xf numFmtId="0" fontId="15" fillId="16" borderId="18" xfId="0" applyFont="1" applyFill="1" applyBorder="1" applyAlignment="1">
      <alignment vertical="center"/>
    </xf>
    <xf numFmtId="0" fontId="15" fillId="16" borderId="26" xfId="0" applyFont="1" applyFill="1" applyBorder="1" applyAlignment="1">
      <alignment vertical="center"/>
    </xf>
    <xf numFmtId="0" fontId="16" fillId="16" borderId="26" xfId="0" applyFont="1" applyFill="1" applyBorder="1" applyAlignment="1">
      <alignment horizontal="left" vertical="center" readingOrder="1"/>
    </xf>
    <xf numFmtId="0" fontId="16" fillId="16" borderId="26" xfId="0" applyFont="1" applyFill="1" applyBorder="1" applyAlignment="1">
      <alignment vertical="center" readingOrder="1"/>
    </xf>
    <xf numFmtId="0" fontId="44" fillId="16" borderId="12" xfId="0" applyFont="1" applyFill="1" applyBorder="1" applyAlignment="1">
      <alignment vertical="center"/>
    </xf>
    <xf numFmtId="0" fontId="76" fillId="3" borderId="0" xfId="0" applyFont="1" applyFill="1" applyAlignment="1">
      <alignment readingOrder="2"/>
    </xf>
    <xf numFmtId="0" fontId="97" fillId="3" borderId="0" xfId="0" applyFont="1" applyFill="1"/>
    <xf numFmtId="41" fontId="64" fillId="14" borderId="66" xfId="27" applyNumberFormat="1" applyFont="1" applyFill="1" applyBorder="1" applyAlignment="1">
      <alignment horizontal="center" vertical="center"/>
    </xf>
    <xf numFmtId="41" fontId="47" fillId="14" borderId="66" xfId="32" applyNumberFormat="1" applyFont="1" applyFill="1" applyBorder="1" applyAlignment="1">
      <alignment horizontal="center" vertical="center"/>
    </xf>
    <xf numFmtId="41" fontId="47" fillId="23" borderId="66" xfId="32" applyNumberFormat="1" applyFont="1" applyFill="1" applyBorder="1" applyAlignment="1">
      <alignment vertical="center"/>
    </xf>
    <xf numFmtId="165" fontId="90" fillId="14" borderId="66" xfId="27" applyNumberFormat="1" applyFont="1" applyFill="1" applyBorder="1" applyAlignment="1">
      <alignment horizontal="left" vertical="center" indent="1"/>
    </xf>
    <xf numFmtId="0" fontId="13" fillId="3" borderId="72" xfId="0" applyFont="1" applyFill="1" applyBorder="1" applyAlignment="1">
      <alignment horizontal="right" vertical="center" readingOrder="2"/>
    </xf>
    <xf numFmtId="0" fontId="50" fillId="3" borderId="72" xfId="0" applyFont="1" applyFill="1" applyBorder="1" applyAlignment="1">
      <alignment horizontal="lef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Continuous" vertical="center" wrapText="1"/>
    </xf>
    <xf numFmtId="0" fontId="87" fillId="11" borderId="1" xfId="0" applyFont="1" applyFill="1" applyBorder="1" applyAlignment="1">
      <alignment horizontal="right" vertical="top" wrapText="1"/>
    </xf>
    <xf numFmtId="0" fontId="58" fillId="11" borderId="2" xfId="0" applyFont="1" applyFill="1" applyBorder="1" applyAlignment="1">
      <alignment horizontal="right"/>
    </xf>
    <xf numFmtId="41" fontId="67" fillId="14" borderId="0" xfId="7" applyNumberFormat="1" applyFont="1" applyFill="1" applyAlignment="1">
      <alignment horizontal="right" vertical="center"/>
    </xf>
    <xf numFmtId="0" fontId="99" fillId="0" borderId="0" xfId="0" applyFont="1" applyAlignment="1">
      <alignment horizontal="centerContinuous" vertical="center"/>
    </xf>
    <xf numFmtId="169" fontId="67" fillId="14" borderId="0" xfId="31" applyNumberFormat="1" applyFont="1" applyFill="1" applyAlignment="1">
      <alignment horizontal="right"/>
    </xf>
    <xf numFmtId="0" fontId="59" fillId="12" borderId="54" xfId="0" applyFont="1" applyFill="1" applyBorder="1" applyAlignment="1">
      <alignment horizontal="right" readingOrder="2"/>
    </xf>
    <xf numFmtId="0" fontId="59" fillId="12" borderId="2" xfId="0" applyFont="1" applyFill="1" applyBorder="1" applyAlignment="1">
      <alignment horizontal="right" readingOrder="2"/>
    </xf>
    <xf numFmtId="0" fontId="59" fillId="12" borderId="63" xfId="0" applyFont="1" applyFill="1" applyBorder="1" applyAlignment="1">
      <alignment horizontal="right" readingOrder="2"/>
    </xf>
    <xf numFmtId="0" fontId="86" fillId="12" borderId="55" xfId="0" applyFont="1" applyFill="1" applyBorder="1" applyAlignment="1">
      <alignment horizontal="right" vertical="top" readingOrder="2"/>
    </xf>
    <xf numFmtId="0" fontId="86" fillId="12" borderId="1" xfId="0" applyFont="1" applyFill="1" applyBorder="1" applyAlignment="1">
      <alignment horizontal="right" vertical="top" readingOrder="2"/>
    </xf>
    <xf numFmtId="0" fontId="59" fillId="7" borderId="8" xfId="0" applyFont="1" applyFill="1" applyBorder="1" applyAlignment="1">
      <alignment horizontal="right" wrapText="1"/>
    </xf>
    <xf numFmtId="0" fontId="59" fillId="7" borderId="13" xfId="0" applyFont="1" applyFill="1" applyBorder="1" applyAlignment="1">
      <alignment horizontal="right" wrapText="1"/>
    </xf>
    <xf numFmtId="0" fontId="86" fillId="7" borderId="21" xfId="0" applyFont="1" applyFill="1" applyBorder="1" applyAlignment="1">
      <alignment horizontal="right" vertical="top" wrapText="1"/>
    </xf>
    <xf numFmtId="0" fontId="59" fillId="12" borderId="17" xfId="0" applyFont="1" applyFill="1" applyBorder="1" applyAlignment="1">
      <alignment horizontal="right" readingOrder="2"/>
    </xf>
    <xf numFmtId="0" fontId="59" fillId="12" borderId="53" xfId="0" applyFont="1" applyFill="1" applyBorder="1" applyAlignment="1">
      <alignment horizontal="right" readingOrder="2"/>
    </xf>
    <xf numFmtId="0" fontId="86" fillId="12" borderId="39" xfId="0" applyFont="1" applyFill="1" applyBorder="1" applyAlignment="1">
      <alignment horizontal="right" vertical="top" readingOrder="2"/>
    </xf>
    <xf numFmtId="0" fontId="63" fillId="14" borderId="0" xfId="7" applyFont="1" applyFill="1" applyAlignment="1">
      <alignment horizontal="right" wrapText="1" readingOrder="2"/>
    </xf>
    <xf numFmtId="0" fontId="58" fillId="0" borderId="0" xfId="0" applyFont="1" applyAlignment="1">
      <alignment horizontal="right" vertical="center" indent="24"/>
    </xf>
    <xf numFmtId="41" fontId="64" fillId="14" borderId="66" xfId="27" applyNumberFormat="1" applyFont="1" applyFill="1" applyBorder="1" applyAlignment="1">
      <alignment vertical="center"/>
    </xf>
    <xf numFmtId="0" fontId="10" fillId="3" borderId="35" xfId="0" applyFont="1" applyFill="1" applyBorder="1" applyAlignment="1">
      <alignment horizontal="centerContinuous" vertical="top"/>
    </xf>
    <xf numFmtId="0" fontId="11" fillId="4" borderId="35" xfId="0" applyFont="1" applyFill="1" applyBorder="1" applyAlignment="1">
      <alignment horizontal="centerContinuous" vertical="top" wrapText="1"/>
    </xf>
    <xf numFmtId="0" fontId="44" fillId="16" borderId="77" xfId="0" applyFont="1" applyFill="1" applyBorder="1" applyAlignment="1">
      <alignment horizontal="right" vertical="center"/>
    </xf>
    <xf numFmtId="0" fontId="12" fillId="16" borderId="78" xfId="0" applyFont="1" applyFill="1" applyBorder="1" applyAlignment="1">
      <alignment horizontal="center" vertical="center"/>
    </xf>
    <xf numFmtId="0" fontId="58" fillId="20" borderId="69" xfId="0" applyFont="1" applyFill="1" applyBorder="1" applyAlignment="1">
      <alignment horizontal="right" vertical="center" wrapText="1"/>
    </xf>
    <xf numFmtId="0" fontId="58" fillId="20" borderId="67" xfId="0" applyFont="1" applyFill="1" applyBorder="1" applyAlignment="1">
      <alignment horizontal="right" vertical="center" wrapText="1"/>
    </xf>
    <xf numFmtId="0" fontId="59" fillId="20" borderId="67" xfId="0" applyFont="1" applyFill="1" applyBorder="1" applyAlignment="1">
      <alignment horizontal="right" vertical="center" wrapText="1"/>
    </xf>
    <xf numFmtId="0" fontId="101" fillId="8" borderId="0" xfId="2" applyFont="1" applyFill="1" applyAlignment="1">
      <alignment horizontal="centerContinuous"/>
    </xf>
    <xf numFmtId="0" fontId="83" fillId="8" borderId="0" xfId="2" applyFont="1" applyFill="1" applyAlignment="1">
      <alignment horizontal="centerContinuous" vertical="top" wrapText="1"/>
    </xf>
    <xf numFmtId="0" fontId="101" fillId="8" borderId="0" xfId="2" applyFont="1" applyFill="1" applyAlignment="1">
      <alignment horizontal="centerContinuous" wrapText="1"/>
    </xf>
    <xf numFmtId="0" fontId="102" fillId="3" borderId="43" xfId="0" applyFont="1" applyFill="1" applyBorder="1" applyAlignment="1">
      <alignment horizontal="right" vertical="center" indent="1" readingOrder="2"/>
    </xf>
    <xf numFmtId="0" fontId="102" fillId="3" borderId="45" xfId="0" applyFont="1" applyFill="1" applyBorder="1" applyAlignment="1">
      <alignment horizontal="right" vertical="center" indent="1" readingOrder="2"/>
    </xf>
    <xf numFmtId="0" fontId="102" fillId="3" borderId="39" xfId="0" applyFont="1" applyFill="1" applyBorder="1" applyAlignment="1">
      <alignment horizontal="right" vertical="center" indent="1" readingOrder="2"/>
    </xf>
    <xf numFmtId="0" fontId="102" fillId="3" borderId="74" xfId="0" applyFont="1" applyFill="1" applyBorder="1" applyAlignment="1">
      <alignment horizontal="right" vertical="center" indent="1" readingOrder="2"/>
    </xf>
    <xf numFmtId="0" fontId="102" fillId="3" borderId="42" xfId="0" applyFont="1" applyFill="1" applyBorder="1" applyAlignment="1">
      <alignment horizontal="right" vertical="center" indent="1" readingOrder="2"/>
    </xf>
    <xf numFmtId="0" fontId="102" fillId="3" borderId="73" xfId="0" applyFont="1" applyFill="1" applyBorder="1" applyAlignment="1">
      <alignment horizontal="right" vertical="center" indent="1" readingOrder="2"/>
    </xf>
    <xf numFmtId="166" fontId="86" fillId="2" borderId="0" xfId="3" applyNumberFormat="1" applyFont="1" applyFill="1" applyAlignment="1">
      <alignment horizontal="left" vertical="center" wrapText="1" indent="1"/>
    </xf>
    <xf numFmtId="166" fontId="86" fillId="2" borderId="37" xfId="3" applyNumberFormat="1" applyFont="1" applyFill="1" applyBorder="1" applyAlignment="1">
      <alignment horizontal="left" vertical="center" wrapText="1" indent="1"/>
    </xf>
    <xf numFmtId="166" fontId="68" fillId="2" borderId="0" xfId="3" applyNumberFormat="1" applyFont="1" applyFill="1" applyAlignment="1">
      <alignment horizontal="left" vertical="center" wrapText="1" indent="1"/>
    </xf>
    <xf numFmtId="166" fontId="68" fillId="2" borderId="72" xfId="3" applyNumberFormat="1" applyFont="1" applyFill="1" applyBorder="1" applyAlignment="1">
      <alignment horizontal="left" vertical="center" wrapText="1" indent="1"/>
    </xf>
    <xf numFmtId="0" fontId="91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/>
    </xf>
    <xf numFmtId="0" fontId="100" fillId="0" borderId="0" xfId="0" applyFont="1" applyAlignment="1">
      <alignment horizontal="centerContinuous" vertical="center"/>
    </xf>
    <xf numFmtId="0" fontId="44" fillId="7" borderId="10" xfId="0" applyFont="1" applyFill="1" applyBorder="1" applyAlignment="1">
      <alignment vertical="center"/>
    </xf>
    <xf numFmtId="0" fontId="44" fillId="7" borderId="0" xfId="0" applyFont="1" applyFill="1" applyAlignment="1">
      <alignment vertical="center"/>
    </xf>
    <xf numFmtId="0" fontId="44" fillId="7" borderId="64" xfId="0" applyFont="1" applyFill="1" applyBorder="1" applyAlignment="1">
      <alignment vertical="center"/>
    </xf>
    <xf numFmtId="166" fontId="50" fillId="7" borderId="0" xfId="3" applyNumberFormat="1" applyFont="1" applyFill="1" applyAlignment="1">
      <alignment vertical="center"/>
    </xf>
    <xf numFmtId="0" fontId="59" fillId="19" borderId="80" xfId="0" applyFont="1" applyFill="1" applyBorder="1" applyAlignment="1">
      <alignment horizontal="right" vertical="center" wrapText="1" readingOrder="2"/>
    </xf>
    <xf numFmtId="0" fontId="59" fillId="19" borderId="81" xfId="0" applyFont="1" applyFill="1" applyBorder="1" applyAlignment="1">
      <alignment horizontal="right" vertical="center" wrapText="1" readingOrder="2"/>
    </xf>
    <xf numFmtId="0" fontId="59" fillId="19" borderId="82" xfId="0" applyFont="1" applyFill="1" applyBorder="1" applyAlignment="1">
      <alignment horizontal="right" vertical="center" wrapText="1" readingOrder="2"/>
    </xf>
    <xf numFmtId="0" fontId="22" fillId="0" borderId="13" xfId="0" applyFont="1" applyBorder="1" applyAlignment="1">
      <alignment wrapText="1"/>
    </xf>
    <xf numFmtId="0" fontId="13" fillId="0" borderId="10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 readingOrder="2"/>
    </xf>
    <xf numFmtId="0" fontId="16" fillId="0" borderId="56" xfId="0" applyFont="1" applyBorder="1" applyAlignment="1">
      <alignment horizontal="center" wrapText="1" readingOrder="2"/>
    </xf>
    <xf numFmtId="0" fontId="21" fillId="0" borderId="8" xfId="0" applyFont="1" applyBorder="1" applyAlignment="1">
      <alignment horizontal="right" wrapText="1"/>
    </xf>
    <xf numFmtId="0" fontId="59" fillId="19" borderId="85" xfId="0" applyFont="1" applyFill="1" applyBorder="1" applyAlignment="1">
      <alignment horizontal="right" vertical="center" wrapText="1" readingOrder="2"/>
    </xf>
    <xf numFmtId="0" fontId="59" fillId="19" borderId="2" xfId="0" applyFont="1" applyFill="1" applyBorder="1" applyAlignment="1">
      <alignment horizontal="right" vertical="center" wrapText="1" readingOrder="2"/>
    </xf>
    <xf numFmtId="0" fontId="59" fillId="19" borderId="53" xfId="0" applyFont="1" applyFill="1" applyBorder="1" applyAlignment="1">
      <alignment horizontal="right" vertical="center" wrapText="1" readingOrder="2"/>
    </xf>
    <xf numFmtId="0" fontId="86" fillId="19" borderId="13" xfId="0" applyFont="1" applyFill="1" applyBorder="1" applyAlignment="1">
      <alignment horizontal="right" vertical="top" wrapText="1" readingOrder="2"/>
    </xf>
    <xf numFmtId="41" fontId="67" fillId="14" borderId="76" xfId="27" applyNumberFormat="1" applyFont="1" applyFill="1" applyBorder="1"/>
    <xf numFmtId="41" fontId="67" fillId="14" borderId="0" xfId="27" applyNumberFormat="1" applyFont="1" applyFill="1"/>
    <xf numFmtId="0" fontId="48" fillId="19" borderId="20" xfId="0" applyFont="1" applyFill="1" applyBorder="1" applyAlignment="1">
      <alignment horizontal="right" vertical="center" wrapText="1" readingOrder="2"/>
    </xf>
    <xf numFmtId="0" fontId="59" fillId="23" borderId="37" xfId="32" applyFont="1" applyFill="1" applyBorder="1" applyAlignment="1">
      <alignment horizontal="right" vertical="center" wrapText="1" indent="1"/>
    </xf>
    <xf numFmtId="41" fontId="67" fillId="14" borderId="0" xfId="7" applyNumberFormat="1" applyFont="1" applyFill="1" applyAlignment="1">
      <alignment readingOrder="1"/>
    </xf>
    <xf numFmtId="41" fontId="64" fillId="14" borderId="37" xfId="27" applyNumberFormat="1" applyFont="1" applyFill="1" applyBorder="1" applyAlignment="1">
      <alignment vertical="center" readingOrder="1"/>
    </xf>
    <xf numFmtId="41" fontId="64" fillId="14" borderId="37" xfId="27" applyNumberFormat="1" applyFont="1" applyFill="1" applyBorder="1" applyAlignment="1">
      <alignment horizontal="right" vertical="center" readingOrder="1"/>
    </xf>
    <xf numFmtId="41" fontId="50" fillId="24" borderId="37" xfId="32" applyNumberFormat="1" applyFont="1" applyFill="1" applyBorder="1" applyAlignment="1">
      <alignment vertical="center" readingOrder="1"/>
    </xf>
    <xf numFmtId="41" fontId="64" fillId="14" borderId="38" xfId="27" applyNumberFormat="1" applyFont="1" applyFill="1" applyBorder="1" applyAlignment="1">
      <alignment vertical="center" readingOrder="1"/>
    </xf>
    <xf numFmtId="41" fontId="50" fillId="24" borderId="38" xfId="32" applyNumberFormat="1" applyFont="1" applyFill="1" applyBorder="1" applyAlignment="1">
      <alignment vertical="center" readingOrder="1"/>
    </xf>
    <xf numFmtId="41" fontId="50" fillId="14" borderId="38" xfId="32" applyNumberFormat="1" applyFont="1" applyFill="1" applyBorder="1" applyAlignment="1">
      <alignment vertical="center" readingOrder="1"/>
    </xf>
    <xf numFmtId="41" fontId="66" fillId="14" borderId="38" xfId="27" applyNumberFormat="1" applyFont="1" applyFill="1" applyBorder="1" applyAlignment="1">
      <alignment vertical="center" readingOrder="1"/>
    </xf>
    <xf numFmtId="41" fontId="64" fillId="14" borderId="66" xfId="27" applyNumberFormat="1" applyFont="1" applyFill="1" applyBorder="1" applyAlignment="1">
      <alignment vertical="center" readingOrder="1"/>
    </xf>
    <xf numFmtId="41" fontId="50" fillId="24" borderId="66" xfId="32" applyNumberFormat="1" applyFont="1" applyFill="1" applyBorder="1" applyAlignment="1">
      <alignment vertical="center" readingOrder="1"/>
    </xf>
    <xf numFmtId="41" fontId="47" fillId="14" borderId="47" xfId="0" applyNumberFormat="1" applyFont="1" applyFill="1" applyBorder="1" applyAlignment="1">
      <alignment horizontal="right" vertical="center"/>
    </xf>
    <xf numFmtId="41" fontId="47" fillId="14" borderId="42" xfId="0" applyNumberFormat="1" applyFont="1" applyFill="1" applyBorder="1" applyAlignment="1">
      <alignment horizontal="right" vertical="center"/>
    </xf>
    <xf numFmtId="41" fontId="47" fillId="14" borderId="47" xfId="0" applyNumberFormat="1" applyFont="1" applyFill="1" applyBorder="1" applyAlignment="1">
      <alignment vertical="center"/>
    </xf>
    <xf numFmtId="41" fontId="50" fillId="14" borderId="42" xfId="0" applyNumberFormat="1" applyFont="1" applyFill="1" applyBorder="1" applyAlignment="1">
      <alignment vertical="center"/>
    </xf>
    <xf numFmtId="41" fontId="47" fillId="14" borderId="43" xfId="0" applyNumberFormat="1" applyFont="1" applyFill="1" applyBorder="1" applyAlignment="1">
      <alignment horizontal="right" vertical="center"/>
    </xf>
    <xf numFmtId="41" fontId="47" fillId="14" borderId="42" xfId="0" applyNumberFormat="1" applyFont="1" applyFill="1" applyBorder="1" applyAlignment="1">
      <alignment vertical="center"/>
    </xf>
    <xf numFmtId="41" fontId="47" fillId="3" borderId="44" xfId="0" applyNumberFormat="1" applyFont="1" applyFill="1" applyBorder="1" applyAlignment="1">
      <alignment horizontal="right" vertical="center"/>
    </xf>
    <xf numFmtId="41" fontId="47" fillId="3" borderId="46" xfId="0" applyNumberFormat="1" applyFont="1" applyFill="1" applyBorder="1" applyAlignment="1">
      <alignment horizontal="right" vertical="center"/>
    </xf>
    <xf numFmtId="41" fontId="47" fillId="0" borderId="44" xfId="0" applyNumberFormat="1" applyFont="1" applyBorder="1" applyAlignment="1">
      <alignment vertical="center"/>
    </xf>
    <xf numFmtId="41" fontId="50" fillId="0" borderId="46" xfId="0" applyNumberFormat="1" applyFont="1" applyBorder="1" applyAlignment="1">
      <alignment vertical="center"/>
    </xf>
    <xf numFmtId="41" fontId="47" fillId="3" borderId="45" xfId="0" applyNumberFormat="1" applyFont="1" applyFill="1" applyBorder="1" applyAlignment="1">
      <alignment horizontal="right" vertical="center"/>
    </xf>
    <xf numFmtId="41" fontId="47" fillId="0" borderId="46" xfId="0" applyNumberFormat="1" applyFont="1" applyBorder="1" applyAlignment="1">
      <alignment vertical="center"/>
    </xf>
    <xf numFmtId="41" fontId="47" fillId="3" borderId="40" xfId="0" applyNumberFormat="1" applyFont="1" applyFill="1" applyBorder="1" applyAlignment="1">
      <alignment horizontal="right" vertical="center"/>
    </xf>
    <xf numFmtId="41" fontId="47" fillId="3" borderId="41" xfId="0" applyNumberFormat="1" applyFont="1" applyFill="1" applyBorder="1" applyAlignment="1">
      <alignment horizontal="right" vertical="center"/>
    </xf>
    <xf numFmtId="41" fontId="47" fillId="0" borderId="42" xfId="0" applyNumberFormat="1" applyFont="1" applyBorder="1" applyAlignment="1">
      <alignment vertical="center"/>
    </xf>
    <xf numFmtId="41" fontId="47" fillId="3" borderId="42" xfId="0" applyNumberFormat="1" applyFont="1" applyFill="1" applyBorder="1" applyAlignment="1">
      <alignment horizontal="right" vertical="center"/>
    </xf>
    <xf numFmtId="41" fontId="47" fillId="3" borderId="43" xfId="0" applyNumberFormat="1" applyFont="1" applyFill="1" applyBorder="1" applyAlignment="1">
      <alignment horizontal="right" vertical="center"/>
    </xf>
    <xf numFmtId="41" fontId="50" fillId="0" borderId="42" xfId="0" applyNumberFormat="1" applyFont="1" applyBorder="1" applyAlignment="1">
      <alignment vertical="center"/>
    </xf>
    <xf numFmtId="41" fontId="50" fillId="3" borderId="46" xfId="0" applyNumberFormat="1" applyFont="1" applyFill="1" applyBorder="1" applyAlignment="1">
      <alignment horizontal="right" vertical="center"/>
    </xf>
    <xf numFmtId="41" fontId="47" fillId="3" borderId="6" xfId="0" applyNumberFormat="1" applyFont="1" applyFill="1" applyBorder="1" applyAlignment="1">
      <alignment horizontal="right" vertical="center"/>
    </xf>
    <xf numFmtId="41" fontId="47" fillId="3" borderId="39" xfId="0" applyNumberFormat="1" applyFont="1" applyFill="1" applyBorder="1" applyAlignment="1">
      <alignment horizontal="right" vertical="center"/>
    </xf>
    <xf numFmtId="41" fontId="47" fillId="0" borderId="0" xfId="0" applyNumberFormat="1" applyFont="1" applyAlignment="1">
      <alignment vertical="center"/>
    </xf>
    <xf numFmtId="41" fontId="47" fillId="0" borderId="6" xfId="0" applyNumberFormat="1" applyFont="1" applyBorder="1" applyAlignment="1">
      <alignment vertical="center"/>
    </xf>
    <xf numFmtId="41" fontId="50" fillId="0" borderId="0" xfId="0" applyNumberFormat="1" applyFont="1" applyAlignment="1">
      <alignment vertical="center"/>
    </xf>
    <xf numFmtId="41" fontId="47" fillId="3" borderId="75" xfId="0" applyNumberFormat="1" applyFont="1" applyFill="1" applyBorder="1" applyAlignment="1">
      <alignment horizontal="right" vertical="center"/>
    </xf>
    <xf numFmtId="41" fontId="47" fillId="3" borderId="73" xfId="0" applyNumberFormat="1" applyFont="1" applyFill="1" applyBorder="1" applyAlignment="1">
      <alignment horizontal="right" vertical="center"/>
    </xf>
    <xf numFmtId="41" fontId="47" fillId="0" borderId="75" xfId="0" applyNumberFormat="1" applyFont="1" applyBorder="1" applyAlignment="1">
      <alignment vertical="center"/>
    </xf>
    <xf numFmtId="41" fontId="50" fillId="0" borderId="73" xfId="0" applyNumberFormat="1" applyFont="1" applyBorder="1" applyAlignment="1">
      <alignment vertical="center"/>
    </xf>
    <xf numFmtId="41" fontId="47" fillId="3" borderId="74" xfId="0" applyNumberFormat="1" applyFont="1" applyFill="1" applyBorder="1" applyAlignment="1">
      <alignment horizontal="right" vertical="center"/>
    </xf>
    <xf numFmtId="41" fontId="47" fillId="0" borderId="73" xfId="0" applyNumberFormat="1" applyFont="1" applyBorder="1" applyAlignment="1">
      <alignment vertical="center"/>
    </xf>
    <xf numFmtId="41" fontId="50" fillId="0" borderId="42" xfId="0" applyNumberFormat="1" applyFont="1" applyBorder="1" applyAlignment="1">
      <alignment horizontal="right" vertical="center"/>
    </xf>
    <xf numFmtId="41" fontId="50" fillId="0" borderId="73" xfId="0" applyNumberFormat="1" applyFont="1" applyBorder="1" applyAlignment="1">
      <alignment horizontal="right" vertical="center"/>
    </xf>
    <xf numFmtId="171" fontId="47" fillId="0" borderId="42" xfId="0" applyNumberFormat="1" applyFont="1" applyBorder="1" applyAlignment="1">
      <alignment horizontal="right" vertical="center"/>
    </xf>
    <xf numFmtId="171" fontId="47" fillId="0" borderId="73" xfId="0" applyNumberFormat="1" applyFont="1" applyBorder="1" applyAlignment="1">
      <alignment horizontal="right" vertical="center"/>
    </xf>
    <xf numFmtId="171" fontId="47" fillId="0" borderId="26" xfId="0" applyNumberFormat="1" applyFont="1" applyBorder="1" applyAlignment="1">
      <alignment horizontal="right" vertical="center"/>
    </xf>
    <xf numFmtId="171" fontId="47" fillId="0" borderId="48" xfId="0" applyNumberFormat="1" applyFont="1" applyBorder="1" applyAlignment="1">
      <alignment horizontal="right" vertical="center"/>
    </xf>
    <xf numFmtId="171" fontId="47" fillId="0" borderId="46" xfId="0" applyNumberFormat="1" applyFont="1" applyBorder="1" applyAlignment="1">
      <alignment horizontal="right" vertical="center"/>
    </xf>
    <xf numFmtId="0" fontId="50" fillId="3" borderId="0" xfId="0" applyFont="1" applyFill="1" applyAlignment="1">
      <alignment horizontal="right" vertical="center" readingOrder="2"/>
    </xf>
    <xf numFmtId="0" fontId="50" fillId="3" borderId="37" xfId="0" applyFont="1" applyFill="1" applyBorder="1" applyAlignment="1">
      <alignment horizontal="right" vertical="center" readingOrder="2"/>
    </xf>
    <xf numFmtId="0" fontId="14" fillId="3" borderId="37" xfId="0" applyFont="1" applyFill="1" applyBorder="1" applyAlignment="1">
      <alignment horizontal="right" vertical="center" readingOrder="2"/>
    </xf>
    <xf numFmtId="0" fontId="50" fillId="3" borderId="37" xfId="0" applyFont="1" applyFill="1" applyBorder="1" applyAlignment="1">
      <alignment horizontal="left" vertical="center"/>
    </xf>
    <xf numFmtId="0" fontId="47" fillId="23" borderId="38" xfId="32" applyFont="1" applyFill="1" applyBorder="1" applyAlignment="1">
      <alignment horizontal="right" vertical="center" indent="1" readingOrder="2"/>
    </xf>
    <xf numFmtId="0" fontId="47" fillId="23" borderId="37" xfId="32" applyFont="1" applyFill="1" applyBorder="1" applyAlignment="1">
      <alignment horizontal="right" vertical="center" indent="1" readingOrder="2"/>
    </xf>
    <xf numFmtId="0" fontId="86" fillId="23" borderId="66" xfId="32" applyFont="1" applyFill="1" applyBorder="1" applyAlignment="1">
      <alignment horizontal="left" vertical="center" indent="1"/>
    </xf>
    <xf numFmtId="41" fontId="47" fillId="23" borderId="38" xfId="32" applyNumberFormat="1" applyFont="1" applyFill="1" applyBorder="1" applyAlignment="1">
      <alignment vertical="center"/>
    </xf>
    <xf numFmtId="0" fontId="47" fillId="23" borderId="66" xfId="32" applyFont="1" applyFill="1" applyBorder="1" applyAlignment="1">
      <alignment horizontal="right" vertical="center" indent="1" readingOrder="2"/>
    </xf>
    <xf numFmtId="41" fontId="64" fillId="14" borderId="37" xfId="27" applyNumberFormat="1" applyFont="1" applyFill="1" applyBorder="1" applyAlignment="1">
      <alignment horizontal="right"/>
    </xf>
    <xf numFmtId="41" fontId="50" fillId="23" borderId="37" xfId="32" applyNumberFormat="1" applyFont="1" applyFill="1" applyBorder="1" applyAlignment="1">
      <alignment horizontal="right" indent="1"/>
    </xf>
    <xf numFmtId="41" fontId="67" fillId="14" borderId="0" xfId="31" applyNumberFormat="1" applyFont="1" applyFill="1" applyBorder="1" applyAlignment="1">
      <alignment horizontal="right"/>
    </xf>
    <xf numFmtId="0" fontId="48" fillId="19" borderId="68" xfId="0" applyFont="1" applyFill="1" applyBorder="1" applyAlignment="1">
      <alignment horizontal="center" textRotation="90" wrapText="1" readingOrder="2"/>
    </xf>
    <xf numFmtId="0" fontId="59" fillId="7" borderId="0" xfId="3" applyFont="1" applyFill="1" applyAlignment="1">
      <alignment vertical="center"/>
    </xf>
    <xf numFmtId="0" fontId="44" fillId="7" borderId="36" xfId="0" applyFont="1" applyFill="1" applyBorder="1" applyAlignment="1">
      <alignment vertical="center"/>
    </xf>
    <xf numFmtId="0" fontId="44" fillId="7" borderId="16" xfId="0" applyFont="1" applyFill="1" applyBorder="1" applyAlignment="1">
      <alignment vertical="center"/>
    </xf>
    <xf numFmtId="0" fontId="49" fillId="7" borderId="4" xfId="0" applyFont="1" applyFill="1" applyBorder="1" applyAlignment="1">
      <alignment vertical="center"/>
    </xf>
    <xf numFmtId="0" fontId="44" fillId="7" borderId="19" xfId="0" applyFont="1" applyFill="1" applyBorder="1" applyAlignment="1">
      <alignment vertical="center"/>
    </xf>
    <xf numFmtId="0" fontId="28" fillId="16" borderId="36" xfId="0" applyFont="1" applyFill="1" applyBorder="1" applyAlignment="1">
      <alignment vertical="center"/>
    </xf>
    <xf numFmtId="0" fontId="14" fillId="16" borderId="0" xfId="0" applyFont="1" applyFill="1" applyAlignment="1">
      <alignment vertical="center"/>
    </xf>
    <xf numFmtId="0" fontId="50" fillId="16" borderId="0" xfId="0" applyFont="1" applyFill="1" applyAlignment="1">
      <alignment vertical="center" readingOrder="1"/>
    </xf>
    <xf numFmtId="0" fontId="44" fillId="16" borderId="87" xfId="0" applyFont="1" applyFill="1" applyBorder="1" applyAlignment="1">
      <alignment vertical="center"/>
    </xf>
    <xf numFmtId="0" fontId="44" fillId="18" borderId="13" xfId="0" applyFont="1" applyFill="1" applyBorder="1" applyAlignment="1">
      <alignment horizontal="center" vertical="center" wrapText="1"/>
    </xf>
    <xf numFmtId="0" fontId="44" fillId="18" borderId="10" xfId="0" applyFont="1" applyFill="1" applyBorder="1" applyAlignment="1">
      <alignment horizontal="center" wrapText="1"/>
    </xf>
    <xf numFmtId="0" fontId="44" fillId="16" borderId="10" xfId="0" applyFont="1" applyFill="1" applyBorder="1" applyAlignment="1">
      <alignment horizontal="right" vertical="center"/>
    </xf>
    <xf numFmtId="0" fontId="24" fillId="16" borderId="0" xfId="0" applyFont="1" applyFill="1" applyAlignment="1">
      <alignment vertical="center"/>
    </xf>
    <xf numFmtId="0" fontId="55" fillId="16" borderId="0" xfId="0" applyFont="1" applyFill="1" applyAlignment="1">
      <alignment vertical="center"/>
    </xf>
    <xf numFmtId="0" fontId="50" fillId="16" borderId="13" xfId="0" applyFont="1" applyFill="1" applyBorder="1" applyAlignment="1">
      <alignment vertical="center" readingOrder="1"/>
    </xf>
    <xf numFmtId="0" fontId="49" fillId="16" borderId="26" xfId="0" applyFont="1" applyFill="1" applyBorder="1" applyAlignment="1">
      <alignment horizontal="centerContinuous" vertical="center" wrapText="1"/>
    </xf>
    <xf numFmtId="0" fontId="49" fillId="16" borderId="0" xfId="0" applyFont="1" applyFill="1" applyAlignment="1">
      <alignment horizontal="centerContinuous" vertical="center" wrapText="1"/>
    </xf>
    <xf numFmtId="0" fontId="50" fillId="16" borderId="10" xfId="0" applyFont="1" applyFill="1" applyBorder="1" applyAlignment="1">
      <alignment horizontal="centerContinuous" vertical="center" wrapText="1"/>
    </xf>
    <xf numFmtId="41" fontId="64" fillId="14" borderId="37" xfId="27" applyNumberFormat="1" applyFont="1" applyFill="1" applyBorder="1"/>
    <xf numFmtId="41" fontId="64" fillId="14" borderId="38" xfId="27" applyNumberFormat="1" applyFont="1" applyFill="1" applyBorder="1" applyAlignment="1">
      <alignment horizontal="right"/>
    </xf>
    <xf numFmtId="41" fontId="50" fillId="23" borderId="38" xfId="32" applyNumberFormat="1" applyFont="1" applyFill="1" applyBorder="1" applyAlignment="1">
      <alignment horizontal="right"/>
    </xf>
    <xf numFmtId="41" fontId="64" fillId="14" borderId="66" xfId="27" applyNumberFormat="1" applyFont="1" applyFill="1" applyBorder="1"/>
    <xf numFmtId="41" fontId="66" fillId="14" borderId="66" xfId="27" applyNumberFormat="1" applyFont="1" applyFill="1" applyBorder="1"/>
    <xf numFmtId="41" fontId="50" fillId="23" borderId="37" xfId="32" applyNumberFormat="1" applyFont="1" applyFill="1" applyBorder="1" applyAlignment="1">
      <alignment horizontal="right"/>
    </xf>
    <xf numFmtId="41" fontId="47" fillId="23" borderId="37" xfId="32" applyNumberFormat="1" applyFont="1" applyFill="1" applyBorder="1"/>
    <xf numFmtId="41" fontId="47" fillId="23" borderId="38" xfId="32" applyNumberFormat="1" applyFont="1" applyFill="1" applyBorder="1" applyAlignment="1">
      <alignment horizontal="right"/>
    </xf>
    <xf numFmtId="41" fontId="66" fillId="14" borderId="37" xfId="27" applyNumberFormat="1" applyFont="1" applyFill="1" applyBorder="1"/>
    <xf numFmtId="41" fontId="67" fillId="14" borderId="0" xfId="7" applyNumberFormat="1" applyFont="1" applyFill="1" applyAlignment="1">
      <alignment horizontal="right" readingOrder="2"/>
    </xf>
    <xf numFmtId="41" fontId="67" fillId="14" borderId="0" xfId="7" applyNumberFormat="1" applyFont="1" applyFill="1" applyAlignment="1">
      <alignment readingOrder="2"/>
    </xf>
    <xf numFmtId="41" fontId="47" fillId="23" borderId="66" xfId="32" applyNumberFormat="1" applyFont="1" applyFill="1" applyBorder="1" applyAlignment="1">
      <alignment horizontal="right"/>
    </xf>
    <xf numFmtId="41" fontId="64" fillId="14" borderId="38" xfId="27" applyNumberFormat="1" applyFont="1" applyFill="1" applyBorder="1"/>
    <xf numFmtId="41" fontId="66" fillId="14" borderId="38" xfId="27" applyNumberFormat="1" applyFont="1" applyFill="1" applyBorder="1"/>
    <xf numFmtId="0" fontId="11" fillId="14" borderId="0" xfId="3" applyFont="1" applyFill="1"/>
    <xf numFmtId="0" fontId="10" fillId="14" borderId="0" xfId="3" applyFont="1" applyFill="1"/>
    <xf numFmtId="0" fontId="10" fillId="14" borderId="0" xfId="3" applyFont="1" applyFill="1" applyAlignment="1">
      <alignment vertical="center"/>
    </xf>
    <xf numFmtId="0" fontId="50" fillId="16" borderId="89" xfId="0" applyFont="1" applyFill="1" applyBorder="1" applyAlignment="1">
      <alignment vertical="center" readingOrder="1"/>
    </xf>
    <xf numFmtId="0" fontId="47" fillId="19" borderId="88" xfId="0" applyFont="1" applyFill="1" applyBorder="1" applyAlignment="1">
      <alignment horizontal="center" textRotation="90"/>
    </xf>
    <xf numFmtId="41" fontId="64" fillId="14" borderId="38" xfId="27" applyNumberFormat="1" applyFont="1" applyFill="1" applyBorder="1" applyAlignment="1">
      <alignment horizontal="right" vertical="center" readingOrder="1"/>
    </xf>
    <xf numFmtId="0" fontId="93" fillId="0" borderId="0" xfId="0" applyFont="1" applyAlignment="1">
      <alignment horizontal="centerContinuous" vertical="center" wrapText="1"/>
    </xf>
    <xf numFmtId="0" fontId="10" fillId="3" borderId="0" xfId="0" applyFont="1" applyFill="1" applyAlignment="1">
      <alignment horizontal="centerContinuous" wrapText="1"/>
    </xf>
    <xf numFmtId="0" fontId="75" fillId="3" borderId="0" xfId="0" applyFont="1" applyFill="1" applyAlignment="1">
      <alignment horizontal="centerContinuous" vertical="center" wrapText="1"/>
    </xf>
    <xf numFmtId="0" fontId="46" fillId="3" borderId="0" xfId="0" applyFont="1" applyFill="1" applyAlignment="1">
      <alignment horizontal="centerContinuous" vertical="center" wrapText="1"/>
    </xf>
    <xf numFmtId="0" fontId="44" fillId="16" borderId="18" xfId="0" applyFont="1" applyFill="1" applyBorder="1" applyAlignment="1">
      <alignment horizontal="centerContinuous" vertical="center" wrapText="1"/>
    </xf>
    <xf numFmtId="0" fontId="53" fillId="3" borderId="0" xfId="0" applyFont="1" applyFill="1" applyAlignment="1">
      <alignment horizontal="centerContinuous" vertical="center"/>
    </xf>
    <xf numFmtId="0" fontId="58" fillId="0" borderId="0" xfId="0" applyFont="1" applyAlignment="1">
      <alignment horizontal="centerContinuous" vertical="top"/>
    </xf>
    <xf numFmtId="0" fontId="53" fillId="3" borderId="0" xfId="0" applyFont="1" applyFill="1" applyAlignment="1">
      <alignment horizontal="centerContinuous" vertical="top"/>
    </xf>
    <xf numFmtId="0" fontId="105" fillId="0" borderId="0" xfId="0" applyFont="1" applyAlignment="1">
      <alignment horizontal="centerContinuous" vertical="center" wrapText="1"/>
    </xf>
    <xf numFmtId="0" fontId="74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0" fontId="58" fillId="0" borderId="0" xfId="0" applyFont="1" applyAlignment="1">
      <alignment horizontal="centerContinuous" vertical="center" wrapText="1"/>
    </xf>
    <xf numFmtId="0" fontId="53" fillId="3" borderId="0" xfId="0" applyFont="1" applyFill="1" applyAlignment="1">
      <alignment horizontal="centerContinuous" vertical="center" wrapText="1"/>
    </xf>
    <xf numFmtId="0" fontId="74" fillId="3" borderId="0" xfId="0" applyFont="1" applyFill="1" applyAlignment="1">
      <alignment horizontal="centerContinuous" wrapText="1"/>
    </xf>
    <xf numFmtId="0" fontId="75" fillId="3" borderId="0" xfId="0" applyFont="1" applyFill="1" applyAlignment="1">
      <alignment horizontal="centerContinuous"/>
    </xf>
    <xf numFmtId="0" fontId="75" fillId="3" borderId="0" xfId="0" applyFont="1" applyFill="1" applyAlignment="1">
      <alignment horizontal="centerContinuous" wrapText="1"/>
    </xf>
    <xf numFmtId="0" fontId="58" fillId="0" borderId="0" xfId="0" applyFont="1" applyAlignment="1">
      <alignment horizontal="right" vertical="center" indent="26"/>
    </xf>
    <xf numFmtId="0" fontId="53" fillId="3" borderId="0" xfId="0" applyFont="1" applyFill="1" applyAlignment="1">
      <alignment horizontal="centerContinuous" wrapText="1"/>
    </xf>
    <xf numFmtId="0" fontId="100" fillId="0" borderId="0" xfId="0" applyFont="1" applyAlignment="1">
      <alignment horizontal="centerContinuous" vertical="center" wrapText="1"/>
    </xf>
    <xf numFmtId="0" fontId="11" fillId="25" borderId="11" xfId="0" applyFont="1" applyFill="1" applyBorder="1" applyAlignment="1">
      <alignment horizontal="centerContinuous" vertical="center" wrapText="1" readingOrder="2"/>
    </xf>
    <xf numFmtId="0" fontId="17" fillId="0" borderId="0" xfId="33" applyAlignment="1">
      <alignment horizontal="centerContinuous"/>
    </xf>
    <xf numFmtId="0" fontId="59" fillId="12" borderId="55" xfId="3" applyFont="1" applyFill="1" applyBorder="1" applyAlignment="1">
      <alignment horizontal="center" textRotation="90"/>
    </xf>
    <xf numFmtId="0" fontId="59" fillId="12" borderId="13" xfId="3" applyFont="1" applyFill="1" applyBorder="1" applyAlignment="1">
      <alignment horizontal="center" textRotation="90"/>
    </xf>
    <xf numFmtId="0" fontId="86" fillId="12" borderId="55" xfId="3" applyFont="1" applyFill="1" applyBorder="1" applyAlignment="1">
      <alignment horizontal="center" textRotation="90"/>
    </xf>
    <xf numFmtId="0" fontId="59" fillId="12" borderId="54" xfId="3" applyFont="1" applyFill="1" applyBorder="1" applyAlignment="1">
      <alignment horizontal="center" vertical="top" textRotation="90"/>
    </xf>
    <xf numFmtId="0" fontId="59" fillId="12" borderId="70" xfId="3" applyFont="1" applyFill="1" applyBorder="1" applyAlignment="1">
      <alignment horizontal="center" vertical="top" textRotation="90"/>
    </xf>
    <xf numFmtId="41" fontId="64" fillId="0" borderId="37" xfId="27" applyNumberFormat="1" applyFont="1" applyBorder="1" applyAlignment="1">
      <alignment horizontal="right" vertical="center"/>
    </xf>
    <xf numFmtId="0" fontId="86" fillId="12" borderId="56" xfId="0" applyFont="1" applyFill="1" applyBorder="1" applyAlignment="1">
      <alignment horizontal="right" vertical="top" readingOrder="2"/>
    </xf>
    <xf numFmtId="0" fontId="65" fillId="14" borderId="0" xfId="7" applyFont="1" applyFill="1" applyAlignment="1">
      <alignment horizontal="center" vertical="center" wrapText="1" readingOrder="2"/>
    </xf>
    <xf numFmtId="0" fontId="44" fillId="16" borderId="91" xfId="0" applyFont="1" applyFill="1" applyBorder="1" applyAlignment="1">
      <alignment horizontal="right" vertical="center" readingOrder="2"/>
    </xf>
    <xf numFmtId="0" fontId="11" fillId="3" borderId="0" xfId="0" applyFont="1" applyFill="1" applyAlignment="1">
      <alignment horizontal="right" vertical="center"/>
    </xf>
    <xf numFmtId="0" fontId="74" fillId="3" borderId="0" xfId="0" applyFont="1" applyFill="1" applyAlignment="1">
      <alignment horizontal="centerContinuous" vertical="center"/>
    </xf>
    <xf numFmtId="165" fontId="47" fillId="24" borderId="37" xfId="32" applyNumberFormat="1" applyFont="1" applyFill="1" applyBorder="1" applyAlignment="1">
      <alignment horizontal="left" vertical="center" indent="1"/>
    </xf>
    <xf numFmtId="165" fontId="47" fillId="24" borderId="38" xfId="32" applyNumberFormat="1" applyFont="1" applyFill="1" applyBorder="1" applyAlignment="1">
      <alignment horizontal="left" vertical="center" indent="1"/>
    </xf>
    <xf numFmtId="0" fontId="47" fillId="14" borderId="38" xfId="32" applyFont="1" applyFill="1" applyBorder="1" applyAlignment="1">
      <alignment horizontal="left" vertical="center" indent="1"/>
    </xf>
    <xf numFmtId="0" fontId="47" fillId="14" borderId="66" xfId="32" applyFont="1" applyFill="1" applyBorder="1" applyAlignment="1">
      <alignment horizontal="left" vertical="center" indent="1"/>
    </xf>
    <xf numFmtId="0" fontId="58" fillId="19" borderId="20" xfId="0" applyFont="1" applyFill="1" applyBorder="1" applyAlignment="1">
      <alignment horizontal="right" wrapText="1" readingOrder="2"/>
    </xf>
    <xf numFmtId="0" fontId="58" fillId="19" borderId="94" xfId="0" applyFont="1" applyFill="1" applyBorder="1" applyAlignment="1">
      <alignment horizontal="right" wrapText="1" readingOrder="2"/>
    </xf>
    <xf numFmtId="0" fontId="86" fillId="19" borderId="22" xfId="0" applyFont="1" applyFill="1" applyBorder="1" applyAlignment="1">
      <alignment horizontal="right" vertical="top" wrapText="1" readingOrder="2"/>
    </xf>
    <xf numFmtId="0" fontId="58" fillId="19" borderId="93" xfId="0" applyFont="1" applyFill="1" applyBorder="1" applyAlignment="1">
      <alignment horizontal="right" wrapText="1" readingOrder="2"/>
    </xf>
    <xf numFmtId="0" fontId="86" fillId="19" borderId="39" xfId="0" applyFont="1" applyFill="1" applyBorder="1" applyAlignment="1">
      <alignment horizontal="right" vertical="top" wrapText="1" readingOrder="2"/>
    </xf>
    <xf numFmtId="0" fontId="98" fillId="0" borderId="0" xfId="0" applyFont="1" applyAlignment="1">
      <alignment horizontal="centerContinuous" vertical="center" wrapText="1" readingOrder="1"/>
    </xf>
    <xf numFmtId="0" fontId="52" fillId="23" borderId="37" xfId="32" applyFont="1" applyFill="1" applyBorder="1" applyAlignment="1">
      <alignment horizontal="right" vertical="center" indent="1" readingOrder="2"/>
    </xf>
    <xf numFmtId="0" fontId="52" fillId="23" borderId="38" xfId="32" applyFont="1" applyFill="1" applyBorder="1" applyAlignment="1">
      <alignment horizontal="right" vertical="center" indent="1" readingOrder="2"/>
    </xf>
    <xf numFmtId="0" fontId="52" fillId="23" borderId="66" xfId="32" applyFont="1" applyFill="1" applyBorder="1" applyAlignment="1">
      <alignment horizontal="right" vertical="center" indent="1" readingOrder="2"/>
    </xf>
    <xf numFmtId="0" fontId="48" fillId="19" borderId="97" xfId="0" applyFont="1" applyFill="1" applyBorder="1" applyAlignment="1">
      <alignment horizontal="right" vertical="center" wrapText="1" readingOrder="2"/>
    </xf>
    <xf numFmtId="0" fontId="86" fillId="19" borderId="55" xfId="0" applyFont="1" applyFill="1" applyBorder="1" applyAlignment="1">
      <alignment horizontal="right" vertical="top" wrapText="1" readingOrder="2"/>
    </xf>
    <xf numFmtId="0" fontId="47" fillId="19" borderId="85" xfId="0" applyFont="1" applyFill="1" applyBorder="1" applyAlignment="1">
      <alignment horizontal="left" wrapText="1" indent="1" readingOrder="1"/>
    </xf>
    <xf numFmtId="0" fontId="47" fillId="19" borderId="2" xfId="0" applyFont="1" applyFill="1" applyBorder="1" applyAlignment="1">
      <alignment horizontal="left" wrapText="1" indent="1" readingOrder="1"/>
    </xf>
    <xf numFmtId="0" fontId="47" fillId="19" borderId="53" xfId="0" applyFont="1" applyFill="1" applyBorder="1" applyAlignment="1">
      <alignment horizontal="left" wrapText="1" indent="1" readingOrder="1"/>
    </xf>
    <xf numFmtId="0" fontId="50" fillId="18" borderId="0" xfId="0" applyFont="1" applyFill="1" applyAlignment="1">
      <alignment horizontal="center" vertical="center" wrapText="1"/>
    </xf>
    <xf numFmtId="0" fontId="50" fillId="18" borderId="0" xfId="0" applyFont="1" applyFill="1" applyAlignment="1">
      <alignment horizontal="center" vertical="top" wrapText="1"/>
    </xf>
    <xf numFmtId="0" fontId="47" fillId="23" borderId="37" xfId="32" applyFont="1" applyFill="1" applyBorder="1" applyAlignment="1">
      <alignment horizontal="left" vertical="center" wrapText="1" indent="1"/>
    </xf>
    <xf numFmtId="0" fontId="86" fillId="19" borderId="52" xfId="0" applyFont="1" applyFill="1" applyBorder="1" applyAlignment="1">
      <alignment horizontal="center" textRotation="90" wrapText="1" readingOrder="1"/>
    </xf>
    <xf numFmtId="0" fontId="86" fillId="19" borderId="67" xfId="0" applyFont="1" applyFill="1" applyBorder="1" applyAlignment="1">
      <alignment horizontal="center" textRotation="90" wrapText="1" readingOrder="1"/>
    </xf>
    <xf numFmtId="0" fontId="47" fillId="17" borderId="52" xfId="0" applyFont="1" applyFill="1" applyBorder="1" applyAlignment="1">
      <alignment horizontal="center" textRotation="90" wrapText="1"/>
    </xf>
    <xf numFmtId="0" fontId="47" fillId="17" borderId="67" xfId="0" applyFont="1" applyFill="1" applyBorder="1" applyAlignment="1">
      <alignment horizontal="center" textRotation="90" wrapText="1"/>
    </xf>
    <xf numFmtId="0" fontId="47" fillId="17" borderId="68" xfId="0" applyFont="1" applyFill="1" applyBorder="1" applyAlignment="1">
      <alignment horizontal="center" textRotation="90" wrapText="1"/>
    </xf>
    <xf numFmtId="1" fontId="67" fillId="14" borderId="0" xfId="7" applyNumberFormat="1" applyFont="1" applyFill="1" applyAlignment="1">
      <alignment horizontal="right" readingOrder="2"/>
    </xf>
    <xf numFmtId="41" fontId="50" fillId="23" borderId="66" xfId="32" applyNumberFormat="1" applyFont="1" applyFill="1" applyBorder="1" applyAlignment="1">
      <alignment horizontal="right" vertical="center" indent="1"/>
    </xf>
    <xf numFmtId="0" fontId="47" fillId="19" borderId="52" xfId="0" applyFont="1" applyFill="1" applyBorder="1" applyAlignment="1">
      <alignment horizontal="center" textRotation="90" wrapText="1" readingOrder="1"/>
    </xf>
    <xf numFmtId="0" fontId="47" fillId="19" borderId="67" xfId="0" applyFont="1" applyFill="1" applyBorder="1" applyAlignment="1">
      <alignment horizontal="center" textRotation="90" wrapText="1" readingOrder="1"/>
    </xf>
    <xf numFmtId="0" fontId="47" fillId="19" borderId="68" xfId="0" applyFont="1" applyFill="1" applyBorder="1" applyAlignment="1">
      <alignment horizontal="center" textRotation="90" wrapText="1" readingOrder="1"/>
    </xf>
    <xf numFmtId="49" fontId="47" fillId="19" borderId="67" xfId="0" applyNumberFormat="1" applyFont="1" applyFill="1" applyBorder="1" applyAlignment="1">
      <alignment horizontal="center" textRotation="90" wrapText="1" readingOrder="1"/>
    </xf>
    <xf numFmtId="49" fontId="47" fillId="19" borderId="68" xfId="0" applyNumberFormat="1" applyFont="1" applyFill="1" applyBorder="1" applyAlignment="1">
      <alignment horizontal="center" textRotation="90" wrapText="1" readingOrder="1"/>
    </xf>
    <xf numFmtId="0" fontId="13" fillId="3" borderId="0" xfId="0" applyFont="1" applyFill="1" applyAlignment="1">
      <alignment horizontal="right" vertical="center" indent="1" readingOrder="2"/>
    </xf>
    <xf numFmtId="0" fontId="66" fillId="0" borderId="46" xfId="29" applyFont="1" applyFill="1" applyBorder="1" applyAlignment="1">
      <alignment horizontal="center" vertical="center"/>
    </xf>
    <xf numFmtId="0" fontId="59" fillId="24" borderId="66" xfId="32" applyFont="1" applyFill="1" applyBorder="1" applyAlignment="1">
      <alignment horizontal="right" vertical="center" indent="1"/>
    </xf>
    <xf numFmtId="0" fontId="86" fillId="24" borderId="66" xfId="32" applyFont="1" applyFill="1" applyBorder="1" applyAlignment="1">
      <alignment horizontal="left" vertical="center" indent="1"/>
    </xf>
    <xf numFmtId="0" fontId="58" fillId="2" borderId="0" xfId="3" applyFont="1" applyFill="1" applyAlignment="1">
      <alignment horizontal="right" wrapText="1" indent="1"/>
    </xf>
    <xf numFmtId="0" fontId="58" fillId="2" borderId="37" xfId="3" applyFont="1" applyFill="1" applyBorder="1" applyAlignment="1">
      <alignment horizontal="right" vertical="top" wrapText="1" indent="1"/>
    </xf>
    <xf numFmtId="0" fontId="53" fillId="2" borderId="72" xfId="3" applyFont="1" applyFill="1" applyBorder="1" applyAlignment="1">
      <alignment horizontal="center" vertical="top" wrapText="1"/>
    </xf>
    <xf numFmtId="0" fontId="53" fillId="2" borderId="0" xfId="3" applyFont="1" applyFill="1" applyAlignment="1">
      <alignment horizontal="right" wrapText="1" indent="1"/>
    </xf>
    <xf numFmtId="0" fontId="103" fillId="24" borderId="48" xfId="32" applyFont="1" applyFill="1" applyBorder="1" applyAlignment="1">
      <alignment horizontal="right" vertical="center" indent="1"/>
    </xf>
    <xf numFmtId="0" fontId="103" fillId="24" borderId="76" xfId="32" applyFont="1" applyFill="1" applyBorder="1" applyAlignment="1">
      <alignment horizontal="right" vertical="center" indent="1"/>
    </xf>
    <xf numFmtId="41" fontId="67" fillId="14" borderId="76" xfId="7" applyNumberFormat="1" applyFont="1" applyFill="1" applyBorder="1" applyAlignment="1">
      <alignment horizontal="right" vertical="center"/>
    </xf>
    <xf numFmtId="41" fontId="64" fillId="14" borderId="0" xfId="27" applyNumberFormat="1" applyFont="1" applyFill="1" applyAlignment="1">
      <alignment horizontal="right" vertical="center"/>
    </xf>
    <xf numFmtId="41" fontId="64" fillId="0" borderId="0" xfId="27" applyNumberFormat="1" applyFont="1" applyAlignment="1">
      <alignment horizontal="right" vertical="center"/>
    </xf>
    <xf numFmtId="41" fontId="47" fillId="24" borderId="0" xfId="32" applyNumberFormat="1" applyFont="1" applyFill="1" applyAlignment="1">
      <alignment horizontal="right" vertical="center"/>
    </xf>
    <xf numFmtId="41" fontId="47" fillId="23" borderId="0" xfId="32" applyNumberFormat="1" applyFont="1" applyFill="1" applyAlignment="1">
      <alignment horizontal="left" vertical="center" indent="1"/>
    </xf>
    <xf numFmtId="41" fontId="47" fillId="14" borderId="37" xfId="32" applyNumberFormat="1" applyFont="1" applyFill="1" applyBorder="1" applyAlignment="1">
      <alignment horizontal="right" vertical="center"/>
    </xf>
    <xf numFmtId="165" fontId="104" fillId="0" borderId="0" xfId="27" applyNumberFormat="1" applyFont="1" applyAlignment="1">
      <alignment horizontal="right" vertical="center" wrapText="1" indent="1"/>
    </xf>
    <xf numFmtId="165" fontId="104" fillId="0" borderId="37" xfId="27" applyNumberFormat="1" applyFont="1" applyBorder="1" applyAlignment="1">
      <alignment horizontal="right" vertical="center" wrapText="1" indent="1"/>
    </xf>
    <xf numFmtId="165" fontId="104" fillId="0" borderId="72" xfId="27" applyNumberFormat="1" applyFont="1" applyBorder="1" applyAlignment="1">
      <alignment horizontal="right" vertical="center" wrapText="1" indent="1"/>
    </xf>
    <xf numFmtId="41" fontId="64" fillId="14" borderId="72" xfId="27" applyNumberFormat="1" applyFont="1" applyFill="1" applyBorder="1" applyAlignment="1">
      <alignment horizontal="right" vertical="center"/>
    </xf>
    <xf numFmtId="41" fontId="47" fillId="14" borderId="72" xfId="32" applyNumberFormat="1" applyFont="1" applyFill="1" applyBorder="1" applyAlignment="1">
      <alignment horizontal="right" vertical="center"/>
    </xf>
    <xf numFmtId="165" fontId="104" fillId="14" borderId="0" xfId="27" applyNumberFormat="1" applyFont="1" applyFill="1" applyAlignment="1">
      <alignment horizontal="right" vertical="center" wrapText="1" indent="1"/>
    </xf>
    <xf numFmtId="165" fontId="104" fillId="14" borderId="37" xfId="27" applyNumberFormat="1" applyFont="1" applyFill="1" applyBorder="1" applyAlignment="1">
      <alignment horizontal="right" vertical="center" wrapText="1" indent="1"/>
    </xf>
    <xf numFmtId="165" fontId="104" fillId="14" borderId="72" xfId="27" applyNumberFormat="1" applyFont="1" applyFill="1" applyBorder="1" applyAlignment="1">
      <alignment horizontal="right" vertical="center" wrapText="1" indent="1"/>
    </xf>
    <xf numFmtId="0" fontId="59" fillId="19" borderId="54" xfId="0" applyFont="1" applyFill="1" applyBorder="1" applyAlignment="1">
      <alignment horizontal="right" textRotation="90" wrapText="1" readingOrder="2"/>
    </xf>
    <xf numFmtId="0" fontId="59" fillId="19" borderId="2" xfId="0" applyFont="1" applyFill="1" applyBorder="1" applyAlignment="1">
      <alignment horizontal="right" textRotation="90" wrapText="1" readingOrder="2"/>
    </xf>
    <xf numFmtId="0" fontId="47" fillId="17" borderId="54" xfId="0" applyFont="1" applyFill="1" applyBorder="1" applyAlignment="1">
      <alignment horizontal="center" textRotation="90" wrapText="1"/>
    </xf>
    <xf numFmtId="0" fontId="47" fillId="17" borderId="2" xfId="0" applyFont="1" applyFill="1" applyBorder="1" applyAlignment="1">
      <alignment horizontal="center" textRotation="90" wrapText="1"/>
    </xf>
    <xf numFmtId="0" fontId="47" fillId="17" borderId="53" xfId="0" applyFont="1" applyFill="1" applyBorder="1" applyAlignment="1">
      <alignment horizontal="center" textRotation="90" wrapText="1"/>
    </xf>
    <xf numFmtId="0" fontId="103" fillId="24" borderId="0" xfId="32" applyFont="1" applyFill="1" applyAlignment="1">
      <alignment horizontal="right" vertical="center" indent="1"/>
    </xf>
    <xf numFmtId="0" fontId="47" fillId="24" borderId="0" xfId="32" applyFont="1" applyFill="1" applyAlignment="1">
      <alignment horizontal="centerContinuous"/>
    </xf>
    <xf numFmtId="0" fontId="59" fillId="23" borderId="37" xfId="32" applyFont="1" applyFill="1" applyBorder="1" applyAlignment="1">
      <alignment horizontal="right" vertical="center" readingOrder="2"/>
    </xf>
    <xf numFmtId="41" fontId="47" fillId="23" borderId="37" xfId="31" applyNumberFormat="1" applyFont="1" applyFill="1" applyBorder="1" applyAlignment="1">
      <alignment horizontal="right" vertical="center"/>
    </xf>
    <xf numFmtId="41" fontId="50" fillId="23" borderId="37" xfId="31" applyNumberFormat="1" applyFont="1" applyFill="1" applyBorder="1" applyAlignment="1">
      <alignment horizontal="right" vertical="center"/>
    </xf>
    <xf numFmtId="0" fontId="59" fillId="23" borderId="38" xfId="32" applyFont="1" applyFill="1" applyBorder="1" applyAlignment="1">
      <alignment horizontal="right" vertical="center" readingOrder="2"/>
    </xf>
    <xf numFmtId="41" fontId="47" fillId="23" borderId="38" xfId="31" applyNumberFormat="1" applyFont="1" applyFill="1" applyBorder="1" applyAlignment="1">
      <alignment horizontal="right" vertical="center"/>
    </xf>
    <xf numFmtId="41" fontId="50" fillId="23" borderId="38" xfId="31" applyNumberFormat="1" applyFont="1" applyFill="1" applyBorder="1" applyAlignment="1">
      <alignment horizontal="right" vertical="center"/>
    </xf>
    <xf numFmtId="0" fontId="59" fillId="23" borderId="98" xfId="32" applyFont="1" applyFill="1" applyBorder="1" applyAlignment="1">
      <alignment horizontal="right" vertical="center" readingOrder="2"/>
    </xf>
    <xf numFmtId="41" fontId="47" fillId="23" borderId="98" xfId="31" applyNumberFormat="1" applyFont="1" applyFill="1" applyBorder="1" applyAlignment="1">
      <alignment horizontal="right" vertical="center"/>
    </xf>
    <xf numFmtId="41" fontId="50" fillId="23" borderId="98" xfId="31" applyNumberFormat="1" applyFont="1" applyFill="1" applyBorder="1" applyAlignment="1">
      <alignment horizontal="right" vertical="center"/>
    </xf>
    <xf numFmtId="0" fontId="58" fillId="19" borderId="52" xfId="0" applyFont="1" applyFill="1" applyBorder="1" applyAlignment="1">
      <alignment horizontal="right" textRotation="90" wrapText="1" readingOrder="2"/>
    </xf>
    <xf numFmtId="0" fontId="58" fillId="19" borderId="67" xfId="0" applyFont="1" applyFill="1" applyBorder="1" applyAlignment="1">
      <alignment horizontal="right" textRotation="90" wrapText="1" readingOrder="2"/>
    </xf>
    <xf numFmtId="0" fontId="58" fillId="19" borderId="68" xfId="0" applyFont="1" applyFill="1" applyBorder="1" applyAlignment="1">
      <alignment horizontal="right" textRotation="90" wrapText="1" readingOrder="2"/>
    </xf>
    <xf numFmtId="41" fontId="47" fillId="3" borderId="0" xfId="0" applyNumberFormat="1" applyFont="1" applyFill="1" applyAlignment="1">
      <alignment horizontal="right"/>
    </xf>
    <xf numFmtId="41" fontId="50" fillId="3" borderId="0" xfId="0" applyNumberFormat="1" applyFont="1" applyFill="1" applyAlignment="1">
      <alignment horizontal="right"/>
    </xf>
    <xf numFmtId="41" fontId="47" fillId="3" borderId="37" xfId="0" applyNumberFormat="1" applyFont="1" applyFill="1" applyBorder="1" applyAlignment="1">
      <alignment horizontal="right" vertical="top"/>
    </xf>
    <xf numFmtId="41" fontId="47" fillId="0" borderId="37" xfId="0" applyNumberFormat="1" applyFont="1" applyBorder="1" applyAlignment="1">
      <alignment horizontal="right" vertical="top"/>
    </xf>
    <xf numFmtId="3" fontId="47" fillId="0" borderId="0" xfId="0" applyNumberFormat="1" applyFont="1" applyAlignment="1">
      <alignment horizontal="right"/>
    </xf>
    <xf numFmtId="3" fontId="50" fillId="0" borderId="0" xfId="0" applyNumberFormat="1" applyFont="1" applyAlignment="1">
      <alignment horizontal="right"/>
    </xf>
    <xf numFmtId="3" fontId="50" fillId="0" borderId="72" xfId="0" applyNumberFormat="1" applyFont="1" applyBorder="1" applyAlignment="1">
      <alignment horizontal="right" vertical="top"/>
    </xf>
    <xf numFmtId="3" fontId="47" fillId="0" borderId="37" xfId="0" applyNumberFormat="1" applyFont="1" applyBorder="1" applyAlignment="1">
      <alignment horizontal="right" vertical="top"/>
    </xf>
    <xf numFmtId="3" fontId="50" fillId="0" borderId="37" xfId="0" applyNumberFormat="1" applyFont="1" applyBorder="1" applyAlignment="1">
      <alignment horizontal="right" vertical="top"/>
    </xf>
    <xf numFmtId="0" fontId="100" fillId="0" borderId="0" xfId="0" applyFont="1" applyAlignment="1">
      <alignment horizontal="right" vertical="center" indent="7"/>
    </xf>
    <xf numFmtId="0" fontId="36" fillId="3" borderId="0" xfId="0" applyFont="1" applyFill="1"/>
    <xf numFmtId="0" fontId="108" fillId="3" borderId="0" xfId="0" applyFont="1" applyFill="1"/>
    <xf numFmtId="168" fontId="36" fillId="3" borderId="0" xfId="30" applyNumberFormat="1" applyFont="1" applyFill="1"/>
    <xf numFmtId="0" fontId="36" fillId="3" borderId="0" xfId="0" applyFont="1" applyFill="1" applyAlignment="1">
      <alignment vertical="center"/>
    </xf>
    <xf numFmtId="168" fontId="36" fillId="3" borderId="0" xfId="30" applyNumberFormat="1" applyFont="1" applyFill="1" applyAlignment="1">
      <alignment vertical="center"/>
    </xf>
    <xf numFmtId="41" fontId="47" fillId="23" borderId="37" xfId="31" applyNumberFormat="1" applyFont="1" applyFill="1" applyBorder="1" applyAlignment="1">
      <alignment horizontal="left" vertical="center"/>
    </xf>
    <xf numFmtId="41" fontId="47" fillId="23" borderId="38" xfId="31" applyNumberFormat="1" applyFont="1" applyFill="1" applyBorder="1" applyAlignment="1">
      <alignment horizontal="left" vertical="center"/>
    </xf>
    <xf numFmtId="0" fontId="47" fillId="24" borderId="76" xfId="32" applyFont="1" applyFill="1" applyBorder="1" applyAlignment="1">
      <alignment horizontal="centerContinuous"/>
    </xf>
    <xf numFmtId="41" fontId="47" fillId="23" borderId="98" xfId="31" applyNumberFormat="1" applyFont="1" applyFill="1" applyBorder="1" applyAlignment="1">
      <alignment horizontal="left" vertical="center"/>
    </xf>
    <xf numFmtId="49" fontId="36" fillId="0" borderId="11" xfId="0" applyNumberFormat="1" applyFont="1" applyBorder="1" applyAlignment="1">
      <alignment horizontal="center" textRotation="90" wrapText="1" readingOrder="1"/>
    </xf>
    <xf numFmtId="0" fontId="36" fillId="0" borderId="11" xfId="0" applyFont="1" applyBorder="1" applyAlignment="1">
      <alignment horizontal="center" textRotation="90" wrapText="1" readingOrder="1"/>
    </xf>
    <xf numFmtId="2" fontId="108" fillId="3" borderId="0" xfId="30" applyNumberFormat="1" applyFont="1" applyFill="1"/>
    <xf numFmtId="0" fontId="110" fillId="0" borderId="11" xfId="0" applyFont="1" applyBorder="1" applyAlignment="1">
      <alignment horizontal="center" textRotation="90" wrapText="1" readingOrder="1"/>
    </xf>
    <xf numFmtId="49" fontId="110" fillId="0" borderId="11" xfId="0" applyNumberFormat="1" applyFont="1" applyBorder="1" applyAlignment="1">
      <alignment horizontal="center" textRotation="90" wrapText="1" readingOrder="1"/>
    </xf>
    <xf numFmtId="43" fontId="108" fillId="3" borderId="0" xfId="31" applyFont="1" applyFill="1"/>
    <xf numFmtId="0" fontId="108" fillId="0" borderId="0" xfId="0" applyFont="1"/>
    <xf numFmtId="0" fontId="21" fillId="0" borderId="0" xfId="0" applyFont="1" applyAlignment="1">
      <alignment horizontal="right"/>
    </xf>
    <xf numFmtId="43" fontId="108" fillId="0" borderId="0" xfId="31" applyFont="1" applyFill="1" applyBorder="1"/>
    <xf numFmtId="0" fontId="111" fillId="3" borderId="0" xfId="0" applyFont="1" applyFill="1" applyAlignment="1">
      <alignment horizontal="right" vertical="center" readingOrder="2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11" fillId="0" borderId="0" xfId="0" applyFont="1" applyAlignment="1">
      <alignment horizontal="right" vertical="center" readingOrder="2"/>
    </xf>
    <xf numFmtId="165" fontId="108" fillId="0" borderId="0" xfId="0" applyNumberFormat="1" applyFont="1"/>
    <xf numFmtId="41" fontId="55" fillId="24" borderId="0" xfId="31" applyNumberFormat="1" applyFont="1" applyFill="1" applyBorder="1" applyAlignment="1">
      <alignment horizontal="right" vertical="center"/>
    </xf>
    <xf numFmtId="165" fontId="108" fillId="3" borderId="0" xfId="30" applyNumberFormat="1" applyFont="1" applyFill="1" applyBorder="1"/>
    <xf numFmtId="9" fontId="108" fillId="3" borderId="0" xfId="30" applyFont="1" applyFill="1" applyBorder="1"/>
    <xf numFmtId="0" fontId="36" fillId="0" borderId="0" xfId="3" applyFont="1"/>
    <xf numFmtId="0" fontId="36" fillId="0" borderId="0" xfId="3" applyFont="1" applyAlignment="1">
      <alignment wrapText="1"/>
    </xf>
    <xf numFmtId="0" fontId="107" fillId="23" borderId="0" xfId="31" applyNumberFormat="1" applyFont="1" applyFill="1" applyBorder="1" applyAlignment="1">
      <alignment horizontal="left" vertical="center" indent="1"/>
    </xf>
    <xf numFmtId="41" fontId="108" fillId="3" borderId="0" xfId="0" applyNumberFormat="1" applyFont="1" applyFill="1"/>
    <xf numFmtId="41" fontId="108" fillId="0" borderId="0" xfId="3" applyNumberFormat="1" applyFont="1" applyAlignment="1">
      <alignment vertical="center"/>
    </xf>
    <xf numFmtId="41" fontId="108" fillId="0" borderId="0" xfId="3" applyNumberFormat="1" applyFont="1"/>
    <xf numFmtId="0" fontId="108" fillId="3" borderId="0" xfId="0" applyFont="1" applyFill="1" applyAlignment="1">
      <alignment wrapText="1"/>
    </xf>
    <xf numFmtId="0" fontId="24" fillId="0" borderId="0" xfId="3" applyFont="1" applyAlignment="1">
      <alignment horizontal="right"/>
    </xf>
    <xf numFmtId="0" fontId="108" fillId="0" borderId="0" xfId="3" applyFont="1"/>
    <xf numFmtId="0" fontId="108" fillId="0" borderId="0" xfId="3" applyFont="1" applyAlignment="1">
      <alignment vertical="center"/>
    </xf>
    <xf numFmtId="0" fontId="108" fillId="14" borderId="0" xfId="0" applyFont="1" applyFill="1"/>
    <xf numFmtId="0" fontId="36" fillId="14" borderId="0" xfId="3" applyFont="1" applyFill="1"/>
    <xf numFmtId="0" fontId="108" fillId="14" borderId="0" xfId="3" applyFont="1" applyFill="1"/>
    <xf numFmtId="41" fontId="108" fillId="14" borderId="0" xfId="3" applyNumberFormat="1" applyFont="1" applyFill="1"/>
    <xf numFmtId="0" fontId="108" fillId="14" borderId="0" xfId="3" applyFont="1" applyFill="1" applyAlignment="1">
      <alignment vertical="center"/>
    </xf>
    <xf numFmtId="41" fontId="108" fillId="14" borderId="0" xfId="3" applyNumberFormat="1" applyFont="1" applyFill="1" applyAlignment="1">
      <alignment vertical="center"/>
    </xf>
    <xf numFmtId="41" fontId="36" fillId="14" borderId="0" xfId="3" applyNumberFormat="1" applyFont="1" applyFill="1"/>
    <xf numFmtId="41" fontId="108" fillId="14" borderId="0" xfId="0" applyNumberFormat="1" applyFont="1" applyFill="1"/>
    <xf numFmtId="0" fontId="113" fillId="0" borderId="0" xfId="0" applyFont="1" applyAlignment="1">
      <alignment horizontal="center" vertical="top" readingOrder="2"/>
    </xf>
    <xf numFmtId="0" fontId="61" fillId="0" borderId="0" xfId="3" applyFont="1" applyAlignment="1">
      <alignment horizontal="right"/>
    </xf>
    <xf numFmtId="2" fontId="108" fillId="0" borderId="0" xfId="30" applyNumberFormat="1" applyFont="1" applyFill="1" applyBorder="1"/>
    <xf numFmtId="2" fontId="108" fillId="0" borderId="0" xfId="0" applyNumberFormat="1" applyFont="1"/>
    <xf numFmtId="0" fontId="109" fillId="0" borderId="0" xfId="0" applyFont="1" applyAlignment="1">
      <alignment horizontal="right" readingOrder="2"/>
    </xf>
    <xf numFmtId="165" fontId="108" fillId="0" borderId="0" xfId="30" applyNumberFormat="1" applyFont="1" applyFill="1" applyBorder="1"/>
    <xf numFmtId="0" fontId="109" fillId="23" borderId="0" xfId="32" applyFont="1" applyFill="1" applyAlignment="1">
      <alignment horizontal="right" vertical="center" wrapText="1" indent="1"/>
    </xf>
    <xf numFmtId="168" fontId="36" fillId="3" borderId="0" xfId="30" applyNumberFormat="1" applyFont="1" applyFill="1" applyBorder="1"/>
    <xf numFmtId="168" fontId="36" fillId="3" borderId="0" xfId="30" applyNumberFormat="1" applyFont="1" applyFill="1" applyBorder="1" applyAlignment="1">
      <alignment vertical="center"/>
    </xf>
    <xf numFmtId="0" fontId="36" fillId="0" borderId="0" xfId="0" applyFont="1"/>
    <xf numFmtId="0" fontId="114" fillId="0" borderId="0" xfId="0" applyFont="1" applyAlignment="1">
      <alignment horizontal="center" readingOrder="2"/>
    </xf>
    <xf numFmtId="165" fontId="36" fillId="0" borderId="0" xfId="30" applyNumberFormat="1" applyFont="1" applyFill="1" applyBorder="1"/>
    <xf numFmtId="0" fontId="114" fillId="0" borderId="0" xfId="0" applyFont="1" applyAlignment="1">
      <alignment horizontal="center" wrapText="1" readingOrder="2"/>
    </xf>
    <xf numFmtId="0" fontId="24" fillId="0" borderId="0" xfId="0" applyFont="1" applyAlignment="1">
      <alignment horizontal="center" vertical="center" wrapText="1" readingOrder="2"/>
    </xf>
    <xf numFmtId="168" fontId="108" fillId="0" borderId="0" xfId="30" applyNumberFormat="1" applyFont="1" applyFill="1" applyBorder="1"/>
    <xf numFmtId="0" fontId="61" fillId="0" borderId="0" xfId="0" applyFont="1" applyAlignment="1">
      <alignment horizontal="center" vertical="center" readingOrder="2"/>
    </xf>
    <xf numFmtId="165" fontId="36" fillId="0" borderId="0" xfId="30" applyNumberFormat="1" applyFont="1" applyFill="1" applyBorder="1" applyAlignment="1">
      <alignment horizontal="center" vertical="center"/>
    </xf>
    <xf numFmtId="165" fontId="36" fillId="0" borderId="0" xfId="30" applyNumberFormat="1" applyFont="1" applyFill="1" applyBorder="1" applyAlignment="1">
      <alignment vertical="center"/>
    </xf>
    <xf numFmtId="0" fontId="36" fillId="0" borderId="0" xfId="0" applyFont="1" applyAlignment="1">
      <alignment horizontal="center" textRotation="90"/>
    </xf>
    <xf numFmtId="0" fontId="108" fillId="0" borderId="0" xfId="0" applyFont="1" applyAlignment="1">
      <alignment wrapText="1"/>
    </xf>
    <xf numFmtId="2" fontId="114" fillId="0" borderId="0" xfId="0" applyNumberFormat="1" applyFont="1" applyAlignment="1">
      <alignment horizontal="center" readingOrder="2"/>
    </xf>
    <xf numFmtId="0" fontId="22" fillId="0" borderId="0" xfId="0" applyFont="1" applyAlignment="1">
      <alignment horizontal="right" readingOrder="2"/>
    </xf>
    <xf numFmtId="2" fontId="36" fillId="0" borderId="0" xfId="30" applyNumberFormat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168" fontId="36" fillId="0" borderId="0" xfId="30" applyNumberFormat="1" applyFont="1" applyFill="1" applyBorder="1" applyAlignment="1">
      <alignment vertical="center"/>
    </xf>
    <xf numFmtId="0" fontId="36" fillId="0" borderId="0" xfId="0" applyFont="1" applyAlignment="1">
      <alignment vertical="center" wrapText="1"/>
    </xf>
    <xf numFmtId="2" fontId="36" fillId="0" borderId="0" xfId="0" applyNumberFormat="1" applyFont="1" applyAlignment="1">
      <alignment horizontal="center" wrapText="1" readingOrder="2"/>
    </xf>
    <xf numFmtId="2" fontId="36" fillId="0" borderId="0" xfId="30" applyNumberFormat="1" applyFont="1" applyFill="1" applyBorder="1"/>
    <xf numFmtId="0" fontId="36" fillId="0" borderId="0" xfId="30" applyNumberFormat="1" applyFont="1" applyFill="1" applyBorder="1"/>
    <xf numFmtId="168" fontId="36" fillId="0" borderId="0" xfId="30" applyNumberFormat="1" applyFont="1" applyFill="1" applyBorder="1"/>
    <xf numFmtId="0" fontId="22" fillId="0" borderId="0" xfId="0" applyFont="1" applyAlignment="1">
      <alignment horizontal="center" textRotation="90" wrapText="1"/>
    </xf>
    <xf numFmtId="0" fontId="61" fillId="0" borderId="0" xfId="0" applyFont="1" applyAlignment="1">
      <alignment vertical="center" readingOrder="2"/>
    </xf>
    <xf numFmtId="41" fontId="24" fillId="0" borderId="0" xfId="0" applyNumberFormat="1" applyFont="1" applyAlignment="1">
      <alignment horizontal="right" vertical="center"/>
    </xf>
    <xf numFmtId="41" fontId="108" fillId="0" borderId="0" xfId="0" applyNumberFormat="1" applyFont="1"/>
    <xf numFmtId="43" fontId="108" fillId="3" borderId="0" xfId="0" applyNumberFormat="1" applyFont="1" applyFill="1"/>
    <xf numFmtId="0" fontId="21" fillId="14" borderId="0" xfId="0" applyFont="1" applyFill="1" applyAlignment="1">
      <alignment horizontal="right"/>
    </xf>
    <xf numFmtId="0" fontId="116" fillId="0" borderId="0" xfId="0" applyFont="1" applyAlignment="1">
      <alignment horizontal="right"/>
    </xf>
    <xf numFmtId="43" fontId="36" fillId="0" borderId="0" xfId="31" applyFont="1" applyFill="1" applyBorder="1" applyAlignment="1">
      <alignment vertical="center"/>
    </xf>
    <xf numFmtId="2" fontId="108" fillId="3" borderId="0" xfId="30" applyNumberFormat="1" applyFont="1" applyFill="1" applyBorder="1"/>
    <xf numFmtId="0" fontId="108" fillId="0" borderId="0" xfId="0" applyFont="1" applyAlignment="1">
      <alignment vertical="top"/>
    </xf>
    <xf numFmtId="0" fontId="117" fillId="0" borderId="0" xfId="0" applyFont="1" applyAlignment="1">
      <alignment horizontal="center" textRotation="90" wrapText="1" readingOrder="1"/>
    </xf>
    <xf numFmtId="0" fontId="24" fillId="0" borderId="0" xfId="0" applyFont="1" applyAlignment="1">
      <alignment horizontal="center" textRotation="90" wrapText="1" readingOrder="1"/>
    </xf>
    <xf numFmtId="0" fontId="83" fillId="0" borderId="0" xfId="0" applyFont="1" applyAlignment="1">
      <alignment horizontal="center" textRotation="90" wrapText="1"/>
    </xf>
    <xf numFmtId="0" fontId="36" fillId="0" borderId="0" xfId="0" applyFont="1" applyAlignment="1">
      <alignment horizontal="center" vertical="center" readingOrder="2"/>
    </xf>
    <xf numFmtId="0" fontId="36" fillId="0" borderId="0" xfId="0" applyFont="1" applyAlignment="1">
      <alignment horizontal="center" vertical="center" wrapText="1" readingOrder="2"/>
    </xf>
    <xf numFmtId="0" fontId="110" fillId="0" borderId="0" xfId="0" applyFont="1" applyAlignment="1">
      <alignment horizontal="center" textRotation="90" wrapText="1" readingOrder="1"/>
    </xf>
    <xf numFmtId="49" fontId="36" fillId="0" borderId="99" xfId="0" applyNumberFormat="1" applyFont="1" applyBorder="1" applyAlignment="1">
      <alignment horizontal="center" textRotation="90" wrapText="1" readingOrder="1"/>
    </xf>
    <xf numFmtId="49" fontId="36" fillId="0" borderId="0" xfId="0" applyNumberFormat="1" applyFont="1" applyAlignment="1">
      <alignment horizontal="center" textRotation="90" wrapText="1" readingOrder="1"/>
    </xf>
    <xf numFmtId="49" fontId="110" fillId="0" borderId="99" xfId="0" applyNumberFormat="1" applyFont="1" applyBorder="1" applyAlignment="1">
      <alignment horizontal="center" textRotation="90" wrapText="1" readingOrder="1"/>
    </xf>
    <xf numFmtId="49" fontId="110" fillId="0" borderId="0" xfId="0" applyNumberFormat="1" applyFont="1" applyAlignment="1">
      <alignment horizontal="center" textRotation="90" wrapText="1" readingOrder="1"/>
    </xf>
    <xf numFmtId="43" fontId="108" fillId="3" borderId="0" xfId="31" applyFont="1" applyFill="1" applyBorder="1"/>
    <xf numFmtId="0" fontId="18" fillId="0" borderId="0" xfId="0" applyFont="1"/>
    <xf numFmtId="0" fontId="118" fillId="0" borderId="0" xfId="0" applyFont="1" applyAlignment="1">
      <alignment horizontal="right"/>
    </xf>
    <xf numFmtId="168" fontId="18" fillId="0" borderId="0" xfId="30" applyNumberFormat="1" applyFont="1" applyFill="1" applyBorder="1"/>
    <xf numFmtId="41" fontId="10" fillId="3" borderId="0" xfId="0" applyNumberFormat="1" applyFont="1" applyFill="1" applyAlignment="1">
      <alignment vertical="center"/>
    </xf>
    <xf numFmtId="41" fontId="11" fillId="2" borderId="0" xfId="3" applyNumberFormat="1" applyFont="1" applyFill="1"/>
    <xf numFmtId="41" fontId="11" fillId="14" borderId="0" xfId="3" applyNumberFormat="1" applyFont="1" applyFill="1"/>
    <xf numFmtId="41" fontId="11" fillId="3" borderId="0" xfId="0" applyNumberFormat="1" applyFont="1" applyFill="1"/>
    <xf numFmtId="41" fontId="11" fillId="3" borderId="0" xfId="0" applyNumberFormat="1" applyFont="1" applyFill="1" applyAlignment="1">
      <alignment horizontal="right" vertical="center"/>
    </xf>
    <xf numFmtId="41" fontId="11" fillId="3" borderId="0" xfId="0" applyNumberFormat="1" applyFont="1" applyFill="1" applyAlignment="1">
      <alignment vertical="center"/>
    </xf>
    <xf numFmtId="169" fontId="11" fillId="3" borderId="0" xfId="0" applyNumberFormat="1" applyFont="1" applyFill="1" applyAlignment="1">
      <alignment vertical="center"/>
    </xf>
    <xf numFmtId="168" fontId="10" fillId="3" borderId="0" xfId="30" applyNumberFormat="1" applyFont="1" applyFill="1" applyAlignment="1">
      <alignment vertical="center"/>
    </xf>
    <xf numFmtId="0" fontId="41" fillId="14" borderId="0" xfId="0" applyFont="1" applyFill="1"/>
    <xf numFmtId="0" fontId="25" fillId="14" borderId="0" xfId="0" applyFont="1" applyFill="1" applyAlignment="1">
      <alignment horizontal="center" vertical="top" readingOrder="2"/>
    </xf>
    <xf numFmtId="0" fontId="25" fillId="14" borderId="0" xfId="3" applyFont="1" applyFill="1" applyAlignment="1">
      <alignment horizontal="center" vertical="center" wrapText="1"/>
    </xf>
    <xf numFmtId="165" fontId="41" fillId="14" borderId="0" xfId="30" applyNumberFormat="1" applyFont="1" applyFill="1" applyBorder="1"/>
    <xf numFmtId="0" fontId="17" fillId="0" borderId="0" xfId="33" applyAlignment="1">
      <alignment horizontal="right"/>
    </xf>
    <xf numFmtId="3" fontId="36" fillId="14" borderId="0" xfId="0" applyNumberFormat="1" applyFont="1" applyFill="1" applyAlignment="1">
      <alignment horizontal="right" vertical="center" wrapText="1"/>
    </xf>
    <xf numFmtId="43" fontId="108" fillId="14" borderId="0" xfId="31" applyFont="1" applyFill="1" applyBorder="1"/>
    <xf numFmtId="3" fontId="36" fillId="14" borderId="0" xfId="0" applyNumberFormat="1" applyFont="1" applyFill="1" applyAlignment="1">
      <alignment horizontal="right" vertical="center"/>
    </xf>
    <xf numFmtId="168" fontId="108" fillId="14" borderId="0" xfId="30" applyNumberFormat="1" applyFont="1" applyFill="1" applyBorder="1"/>
    <xf numFmtId="0" fontId="86" fillId="10" borderId="5" xfId="0" applyFont="1" applyFill="1" applyBorder="1" applyAlignment="1">
      <alignment horizontal="center" vertical="top"/>
    </xf>
    <xf numFmtId="0" fontId="86" fillId="10" borderId="14" xfId="0" applyFont="1" applyFill="1" applyBorder="1" applyAlignment="1">
      <alignment horizontal="center" vertical="top"/>
    </xf>
    <xf numFmtId="0" fontId="59" fillId="10" borderId="3" xfId="0" applyFont="1" applyFill="1" applyBorder="1" applyAlignment="1">
      <alignment horizontal="center"/>
    </xf>
    <xf numFmtId="0" fontId="59" fillId="10" borderId="17" xfId="0" applyFont="1" applyFill="1" applyBorder="1" applyAlignment="1">
      <alignment horizontal="center"/>
    </xf>
    <xf numFmtId="0" fontId="49" fillId="9" borderId="1" xfId="0" applyFont="1" applyFill="1" applyBorder="1" applyAlignment="1">
      <alignment horizontal="center" vertical="center" wrapText="1" shrinkToFit="1"/>
    </xf>
    <xf numFmtId="0" fontId="11" fillId="7" borderId="0" xfId="0" applyFont="1" applyFill="1" applyAlignment="1">
      <alignment horizontal="center" vertical="center" wrapText="1"/>
    </xf>
    <xf numFmtId="164" fontId="43" fillId="0" borderId="0" xfId="0" applyNumberFormat="1" applyFont="1" applyAlignment="1">
      <alignment horizontal="center" vertical="center" wrapText="1"/>
    </xf>
    <xf numFmtId="1" fontId="54" fillId="0" borderId="0" xfId="0" applyNumberFormat="1" applyFont="1" applyAlignment="1">
      <alignment horizontal="center" vertical="center" wrapText="1"/>
    </xf>
    <xf numFmtId="0" fontId="83" fillId="7" borderId="0" xfId="2" applyFont="1" applyFill="1" applyAlignment="1">
      <alignment horizontal="center" vertical="center"/>
    </xf>
    <xf numFmtId="0" fontId="83" fillId="6" borderId="0" xfId="2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 shrinkToFit="1"/>
    </xf>
    <xf numFmtId="0" fontId="49" fillId="9" borderId="5" xfId="0" applyFont="1" applyFill="1" applyBorder="1" applyAlignment="1">
      <alignment horizontal="center" vertical="center"/>
    </xf>
    <xf numFmtId="0" fontId="49" fillId="9" borderId="35" xfId="0" applyFont="1" applyFill="1" applyBorder="1" applyAlignment="1">
      <alignment horizontal="center" vertical="center"/>
    </xf>
    <xf numFmtId="0" fontId="68" fillId="9" borderId="35" xfId="0" applyFont="1" applyFill="1" applyBorder="1" applyAlignment="1">
      <alignment horizontal="center" vertical="center"/>
    </xf>
    <xf numFmtId="0" fontId="68" fillId="9" borderId="14" xfId="0" applyFont="1" applyFill="1" applyBorder="1" applyAlignment="1">
      <alignment horizontal="center" vertical="center"/>
    </xf>
    <xf numFmtId="0" fontId="49" fillId="18" borderId="8" xfId="0" applyFont="1" applyFill="1" applyBorder="1" applyAlignment="1">
      <alignment horizontal="center" vertical="center" wrapText="1"/>
    </xf>
    <xf numFmtId="0" fontId="50" fillId="7" borderId="0" xfId="3" applyFont="1" applyFill="1" applyAlignment="1">
      <alignment horizontal="left" vertical="center"/>
    </xf>
    <xf numFmtId="0" fontId="44" fillId="7" borderId="13" xfId="0" applyFont="1" applyFill="1" applyBorder="1" applyAlignment="1">
      <alignment horizontal="center" vertical="center" wrapText="1"/>
    </xf>
    <xf numFmtId="0" fontId="44" fillId="7" borderId="13" xfId="0" applyFont="1" applyFill="1" applyBorder="1" applyAlignment="1">
      <alignment horizontal="center" vertical="center"/>
    </xf>
    <xf numFmtId="166" fontId="50" fillId="7" borderId="10" xfId="3" applyNumberFormat="1" applyFont="1" applyFill="1" applyBorder="1" applyAlignment="1">
      <alignment horizontal="center" vertical="center" wrapText="1"/>
    </xf>
    <xf numFmtId="0" fontId="26" fillId="14" borderId="0" xfId="0" applyFont="1" applyFill="1" applyAlignment="1">
      <alignment horizontal="center" vertical="center"/>
    </xf>
    <xf numFmtId="166" fontId="50" fillId="7" borderId="0" xfId="3" applyNumberFormat="1" applyFont="1" applyFill="1" applyAlignment="1">
      <alignment horizontal="center" vertical="center" wrapText="1"/>
    </xf>
    <xf numFmtId="0" fontId="44" fillId="7" borderId="0" xfId="0" applyFont="1" applyFill="1" applyAlignment="1">
      <alignment horizontal="center" vertical="center" wrapText="1"/>
    </xf>
    <xf numFmtId="0" fontId="50" fillId="3" borderId="0" xfId="0" applyFont="1" applyFill="1" applyAlignment="1">
      <alignment horizontal="right" vertical="center" wrapText="1" readingOrder="2"/>
    </xf>
    <xf numFmtId="0" fontId="50" fillId="3" borderId="37" xfId="0" applyFont="1" applyFill="1" applyBorder="1" applyAlignment="1">
      <alignment horizontal="right" vertical="center" wrapText="1" readingOrder="2"/>
    </xf>
    <xf numFmtId="0" fontId="50" fillId="3" borderId="0" xfId="0" applyFont="1" applyFill="1" applyAlignment="1">
      <alignment horizontal="left" vertical="center" wrapText="1"/>
    </xf>
    <xf numFmtId="0" fontId="50" fillId="3" borderId="37" xfId="0" applyFont="1" applyFill="1" applyBorder="1" applyAlignment="1">
      <alignment horizontal="left" vertical="center" wrapText="1"/>
    </xf>
    <xf numFmtId="0" fontId="49" fillId="7" borderId="30" xfId="0" applyFont="1" applyFill="1" applyBorder="1" applyAlignment="1">
      <alignment horizontal="center" vertical="center" wrapText="1"/>
    </xf>
    <xf numFmtId="0" fontId="49" fillId="7" borderId="31" xfId="0" applyFont="1" applyFill="1" applyBorder="1" applyAlignment="1">
      <alignment horizontal="center" vertical="center" wrapText="1"/>
    </xf>
    <xf numFmtId="0" fontId="49" fillId="18" borderId="20" xfId="0" applyFont="1" applyFill="1" applyBorder="1" applyAlignment="1">
      <alignment horizontal="center" vertical="center" wrapText="1"/>
    </xf>
    <xf numFmtId="0" fontId="75" fillId="3" borderId="0" xfId="0" applyFont="1" applyFill="1" applyAlignment="1">
      <alignment horizontal="center"/>
    </xf>
    <xf numFmtId="0" fontId="49" fillId="18" borderId="92" xfId="0" applyFont="1" applyFill="1" applyBorder="1" applyAlignment="1">
      <alignment horizontal="center" vertical="center" wrapText="1"/>
    </xf>
    <xf numFmtId="0" fontId="44" fillId="7" borderId="90" xfId="0" applyFont="1" applyFill="1" applyBorder="1" applyAlignment="1">
      <alignment horizontal="right" vertical="center" wrapText="1"/>
    </xf>
    <xf numFmtId="166" fontId="50" fillId="7" borderId="0" xfId="3" applyNumberFormat="1" applyFont="1" applyFill="1" applyAlignment="1">
      <alignment horizontal="left" vertical="center" wrapText="1"/>
    </xf>
    <xf numFmtId="0" fontId="10" fillId="3" borderId="0" xfId="0" applyFont="1" applyFill="1" applyAlignment="1">
      <alignment horizontal="center"/>
    </xf>
    <xf numFmtId="0" fontId="44" fillId="7" borderId="13" xfId="0" applyFont="1" applyFill="1" applyBorder="1" applyAlignment="1">
      <alignment horizontal="right" vertical="center" wrapText="1"/>
    </xf>
    <xf numFmtId="166" fontId="50" fillId="7" borderId="10" xfId="3" applyNumberFormat="1" applyFont="1" applyFill="1" applyBorder="1" applyAlignment="1">
      <alignment horizontal="left" vertical="center" wrapText="1"/>
    </xf>
    <xf numFmtId="0" fontId="44" fillId="7" borderId="64" xfId="3" applyFont="1" applyFill="1" applyBorder="1" applyAlignment="1">
      <alignment horizontal="right" vertical="center" wrapText="1"/>
    </xf>
    <xf numFmtId="0" fontId="44" fillId="7" borderId="35" xfId="3" applyFont="1" applyFill="1" applyBorder="1" applyAlignment="1">
      <alignment horizontal="right" vertical="center" wrapText="1"/>
    </xf>
    <xf numFmtId="0" fontId="50" fillId="7" borderId="35" xfId="3" applyFont="1" applyFill="1" applyBorder="1" applyAlignment="1">
      <alignment horizontal="left" vertical="center" wrapText="1"/>
    </xf>
    <xf numFmtId="0" fontId="50" fillId="7" borderId="65" xfId="3" applyFont="1" applyFill="1" applyBorder="1" applyAlignment="1">
      <alignment horizontal="left" vertical="center" wrapText="1"/>
    </xf>
    <xf numFmtId="0" fontId="49" fillId="18" borderId="0" xfId="0" applyFont="1" applyFill="1" applyAlignment="1">
      <alignment horizontal="center" vertical="center" wrapText="1"/>
    </xf>
    <xf numFmtId="0" fontId="49" fillId="18" borderId="10" xfId="0" applyFont="1" applyFill="1" applyBorder="1" applyAlignment="1">
      <alignment horizontal="center" vertical="center" wrapText="1"/>
    </xf>
    <xf numFmtId="164" fontId="83" fillId="7" borderId="0" xfId="0" applyNumberFormat="1" applyFont="1" applyFill="1" applyAlignment="1">
      <alignment horizontal="center" vertical="center" wrapText="1"/>
    </xf>
    <xf numFmtId="0" fontId="83" fillId="15" borderId="0" xfId="0" applyFont="1" applyFill="1" applyAlignment="1">
      <alignment horizontal="center" vertical="center" wrapText="1"/>
    </xf>
    <xf numFmtId="166" fontId="50" fillId="7" borderId="35" xfId="3" applyNumberFormat="1" applyFont="1" applyFill="1" applyBorder="1" applyAlignment="1">
      <alignment horizontal="center" wrapText="1"/>
    </xf>
    <xf numFmtId="166" fontId="50" fillId="7" borderId="65" xfId="3" applyNumberFormat="1" applyFont="1" applyFill="1" applyBorder="1" applyAlignment="1">
      <alignment horizontal="center" wrapText="1"/>
    </xf>
    <xf numFmtId="0" fontId="44" fillId="7" borderId="10" xfId="0" applyFont="1" applyFill="1" applyBorder="1" applyAlignment="1">
      <alignment horizontal="right" vertical="center" wrapText="1"/>
    </xf>
    <xf numFmtId="0" fontId="44" fillId="7" borderId="0" xfId="0" applyFont="1" applyFill="1" applyAlignment="1">
      <alignment horizontal="right" vertical="center" wrapText="1"/>
    </xf>
    <xf numFmtId="0" fontId="44" fillId="7" borderId="23" xfId="0" applyFont="1" applyFill="1" applyBorder="1" applyAlignment="1">
      <alignment horizontal="center" vertical="center" wrapText="1"/>
    </xf>
    <xf numFmtId="0" fontId="44" fillId="7" borderId="79" xfId="0" applyFont="1" applyFill="1" applyBorder="1" applyAlignment="1">
      <alignment horizontal="center" vertical="center" wrapText="1"/>
    </xf>
    <xf numFmtId="166" fontId="50" fillId="7" borderId="84" xfId="3" applyNumberFormat="1" applyFont="1" applyFill="1" applyBorder="1" applyAlignment="1">
      <alignment horizontal="center" vertical="center" wrapText="1"/>
    </xf>
    <xf numFmtId="0" fontId="49" fillId="18" borderId="83" xfId="0" applyFont="1" applyFill="1" applyBorder="1" applyAlignment="1">
      <alignment horizontal="center" vertical="center" wrapText="1"/>
    </xf>
    <xf numFmtId="0" fontId="50" fillId="7" borderId="35" xfId="0" applyFont="1" applyFill="1" applyBorder="1" applyAlignment="1">
      <alignment horizontal="left" vertical="center" wrapText="1"/>
    </xf>
    <xf numFmtId="0" fontId="50" fillId="7" borderId="65" xfId="0" applyFont="1" applyFill="1" applyBorder="1" applyAlignment="1">
      <alignment horizontal="left" vertical="center" wrapText="1"/>
    </xf>
    <xf numFmtId="0" fontId="52" fillId="7" borderId="0" xfId="0" applyFont="1" applyFill="1" applyAlignment="1">
      <alignment horizontal="center" vertical="top"/>
    </xf>
    <xf numFmtId="0" fontId="50" fillId="7" borderId="25" xfId="0" applyFont="1" applyFill="1" applyBorder="1" applyAlignment="1">
      <alignment horizontal="left" vertical="center" wrapText="1"/>
    </xf>
    <xf numFmtId="0" fontId="50" fillId="7" borderId="21" xfId="0" applyFont="1" applyFill="1" applyBorder="1" applyAlignment="1">
      <alignment horizontal="left" vertical="center" wrapText="1"/>
    </xf>
    <xf numFmtId="0" fontId="49" fillId="18" borderId="32" xfId="0" applyFont="1" applyFill="1" applyBorder="1" applyAlignment="1">
      <alignment horizontal="center" vertical="center" wrapText="1"/>
    </xf>
    <xf numFmtId="0" fontId="49" fillId="7" borderId="24" xfId="0" applyFont="1" applyFill="1" applyBorder="1" applyAlignment="1">
      <alignment horizontal="center" vertical="center" wrapText="1"/>
    </xf>
    <xf numFmtId="0" fontId="49" fillId="7" borderId="86" xfId="0" applyFont="1" applyFill="1" applyBorder="1" applyAlignment="1">
      <alignment horizontal="center" vertical="center" wrapText="1"/>
    </xf>
    <xf numFmtId="0" fontId="50" fillId="7" borderId="95" xfId="0" applyFont="1" applyFill="1" applyBorder="1" applyAlignment="1">
      <alignment horizontal="left" vertical="center" wrapText="1" readingOrder="1"/>
    </xf>
    <xf numFmtId="0" fontId="50" fillId="7" borderId="96" xfId="0" applyFont="1" applyFill="1" applyBorder="1" applyAlignment="1">
      <alignment horizontal="left" vertical="center" wrapText="1" readingOrder="1"/>
    </xf>
    <xf numFmtId="0" fontId="49" fillId="7" borderId="13" xfId="0" applyFont="1" applyFill="1" applyBorder="1" applyAlignment="1">
      <alignment horizontal="center" vertical="center" wrapText="1"/>
    </xf>
    <xf numFmtId="164" fontId="50" fillId="7" borderId="25" xfId="0" applyNumberFormat="1" applyFont="1" applyFill="1" applyBorder="1" applyAlignment="1">
      <alignment horizontal="left" vertical="center" wrapText="1"/>
    </xf>
    <xf numFmtId="164" fontId="50" fillId="7" borderId="21" xfId="0" applyNumberFormat="1" applyFont="1" applyFill="1" applyBorder="1" applyAlignment="1">
      <alignment horizontal="left" vertical="center" wrapText="1"/>
    </xf>
    <xf numFmtId="0" fontId="44" fillId="7" borderId="8" xfId="0" applyFont="1" applyFill="1" applyBorder="1" applyAlignment="1">
      <alignment horizontal="center" vertical="center" wrapText="1"/>
    </xf>
    <xf numFmtId="0" fontId="44" fillId="7" borderId="7" xfId="0" applyFont="1" applyFill="1" applyBorder="1" applyAlignment="1">
      <alignment horizontal="center" vertical="center" wrapText="1"/>
    </xf>
    <xf numFmtId="166" fontId="50" fillId="7" borderId="13" xfId="3" applyNumberFormat="1" applyFont="1" applyFill="1" applyBorder="1" applyAlignment="1">
      <alignment horizontal="center" vertical="center" wrapText="1"/>
    </xf>
    <xf numFmtId="166" fontId="50" fillId="7" borderId="21" xfId="3" applyNumberFormat="1" applyFont="1" applyFill="1" applyBorder="1" applyAlignment="1">
      <alignment horizontal="center" vertical="center" wrapText="1"/>
    </xf>
    <xf numFmtId="0" fontId="49" fillId="18" borderId="13" xfId="0" applyFont="1" applyFill="1" applyBorder="1" applyAlignment="1">
      <alignment horizontal="center" vertical="center" wrapText="1"/>
    </xf>
    <xf numFmtId="0" fontId="49" fillId="18" borderId="21" xfId="0" applyFont="1" applyFill="1" applyBorder="1" applyAlignment="1">
      <alignment horizontal="center" vertical="center" wrapText="1"/>
    </xf>
    <xf numFmtId="0" fontId="44" fillId="7" borderId="12" xfId="0" applyFont="1" applyFill="1" applyBorder="1" applyAlignment="1">
      <alignment horizontal="center" vertical="center" wrapText="1"/>
    </xf>
    <xf numFmtId="166" fontId="50" fillId="7" borderId="20" xfId="3" applyNumberFormat="1" applyFont="1" applyFill="1" applyBorder="1" applyAlignment="1">
      <alignment horizontal="center" vertical="center" wrapText="1"/>
    </xf>
    <xf numFmtId="0" fontId="49" fillId="18" borderId="12" xfId="0" applyFont="1" applyFill="1" applyBorder="1" applyAlignment="1">
      <alignment horizontal="center" vertical="center" wrapText="1"/>
    </xf>
    <xf numFmtId="166" fontId="50" fillId="7" borderId="12" xfId="3" applyNumberFormat="1" applyFont="1" applyFill="1" applyBorder="1" applyAlignment="1">
      <alignment horizontal="center" vertical="center" wrapText="1"/>
    </xf>
    <xf numFmtId="166" fontId="50" fillId="7" borderId="7" xfId="3" applyNumberFormat="1" applyFont="1" applyFill="1" applyBorder="1" applyAlignment="1">
      <alignment horizontal="center" vertical="center" wrapText="1"/>
    </xf>
    <xf numFmtId="0" fontId="49" fillId="18" borderId="7" xfId="0" applyFont="1" applyFill="1" applyBorder="1" applyAlignment="1">
      <alignment horizontal="center" vertical="center" wrapText="1"/>
    </xf>
    <xf numFmtId="0" fontId="44" fillId="18" borderId="12" xfId="0" applyFont="1" applyFill="1" applyBorder="1" applyAlignment="1">
      <alignment horizontal="center" vertical="center" wrapText="1"/>
    </xf>
    <xf numFmtId="0" fontId="44" fillId="18" borderId="8" xfId="0" applyFont="1" applyFill="1" applyBorder="1" applyAlignment="1">
      <alignment horizontal="center" vertical="center" wrapText="1"/>
    </xf>
    <xf numFmtId="0" fontId="49" fillId="16" borderId="18" xfId="0" applyFont="1" applyFill="1" applyBorder="1" applyAlignment="1">
      <alignment horizontal="center" vertical="center" wrapText="1"/>
    </xf>
    <xf numFmtId="0" fontId="49" fillId="16" borderId="26" xfId="0" applyFont="1" applyFill="1" applyBorder="1" applyAlignment="1">
      <alignment horizontal="center" vertical="center" wrapText="1"/>
    </xf>
    <xf numFmtId="0" fontId="49" fillId="16" borderId="10" xfId="0" applyFont="1" applyFill="1" applyBorder="1" applyAlignment="1">
      <alignment horizontal="center" vertical="center" wrapText="1"/>
    </xf>
    <xf numFmtId="0" fontId="49" fillId="16" borderId="0" xfId="0" applyFont="1" applyFill="1" applyAlignment="1">
      <alignment horizontal="center" vertical="center" wrapText="1"/>
    </xf>
    <xf numFmtId="166" fontId="50" fillId="7" borderId="8" xfId="3" applyNumberFormat="1" applyFont="1" applyFill="1" applyBorder="1" applyAlignment="1">
      <alignment horizontal="center" vertical="center" wrapText="1"/>
    </xf>
    <xf numFmtId="0" fontId="44" fillId="18" borderId="10" xfId="0" applyFont="1" applyFill="1" applyBorder="1" applyAlignment="1">
      <alignment horizontal="center" vertical="center" wrapText="1"/>
    </xf>
    <xf numFmtId="0" fontId="44" fillId="18" borderId="19" xfId="0" applyFont="1" applyFill="1" applyBorder="1" applyAlignment="1">
      <alignment horizontal="center" vertical="center" wrapText="1"/>
    </xf>
    <xf numFmtId="0" fontId="49" fillId="18" borderId="18" xfId="0" applyFont="1" applyFill="1" applyBorder="1" applyAlignment="1">
      <alignment horizontal="center" vertical="center" wrapText="1"/>
    </xf>
    <xf numFmtId="0" fontId="49" fillId="18" borderId="19" xfId="0" applyFont="1" applyFill="1" applyBorder="1" applyAlignment="1">
      <alignment horizontal="center" vertical="center" wrapText="1"/>
    </xf>
    <xf numFmtId="0" fontId="44" fillId="18" borderId="7" xfId="0" applyFont="1" applyFill="1" applyBorder="1" applyAlignment="1">
      <alignment horizontal="center" vertical="center" wrapText="1"/>
    </xf>
  </cellXfs>
  <cellStyles count="42">
    <cellStyle name="body (alt+b)" xfId="10" xr:uid="{00000000-0005-0000-0000-000000000000}"/>
    <cellStyle name="body -Ar" xfId="11" xr:uid="{00000000-0005-0000-0000-000001000000}"/>
    <cellStyle name="Comma" xfId="31" builtinId="3"/>
    <cellStyle name="Comma 2" xfId="12" xr:uid="{00000000-0005-0000-0000-000002000000}"/>
    <cellStyle name="Comma 3" xfId="41" xr:uid="{422B5A5E-7663-40C9-B6D8-27D34AB99F80}"/>
    <cellStyle name="h1" xfId="13" xr:uid="{00000000-0005-0000-0000-000003000000}"/>
    <cellStyle name="h1Ar" xfId="14" xr:uid="{00000000-0005-0000-0000-000004000000}"/>
    <cellStyle name="h1-Ar" xfId="15" xr:uid="{00000000-0005-0000-0000-000005000000}"/>
    <cellStyle name="h1-En" xfId="16" xr:uid="{00000000-0005-0000-0000-000006000000}"/>
    <cellStyle name="h2-Ar" xfId="17" xr:uid="{00000000-0005-0000-0000-000007000000}"/>
    <cellStyle name="h2-En" xfId="18" xr:uid="{00000000-0005-0000-0000-000008000000}"/>
    <cellStyle name="Hyperlink" xfId="29" builtinId="8"/>
    <cellStyle name="MS_Arabic" xfId="1" xr:uid="{00000000-0005-0000-0000-00000A000000}"/>
    <cellStyle name="Normal" xfId="0" builtinId="0"/>
    <cellStyle name="Normal 10" xfId="26" xr:uid="{00000000-0005-0000-0000-00000C000000}"/>
    <cellStyle name="Normal 2" xfId="2" xr:uid="{00000000-0005-0000-0000-00000D000000}"/>
    <cellStyle name="Normal 2 10" xfId="25" xr:uid="{00000000-0005-0000-0000-00000E000000}"/>
    <cellStyle name="Normal 2 2" xfId="5" xr:uid="{00000000-0005-0000-0000-00000F000000}"/>
    <cellStyle name="Normal 2 2 2" xfId="7" xr:uid="{00000000-0005-0000-0000-000010000000}"/>
    <cellStyle name="Normal 2 2 2 2" xfId="35" xr:uid="{2A64F90E-32B8-4755-ABB8-B6F3B2F10BFF}"/>
    <cellStyle name="Normal 2 2 3" xfId="28" xr:uid="{00000000-0005-0000-0000-000011000000}"/>
    <cellStyle name="Normal 2 2 4" xfId="34" xr:uid="{23F72018-A35A-43F6-8252-F399D3BFB834}"/>
    <cellStyle name="Normal 2 3" xfId="27" xr:uid="{00000000-0005-0000-0000-000012000000}"/>
    <cellStyle name="Normal 3" xfId="4" xr:uid="{00000000-0005-0000-0000-000013000000}"/>
    <cellStyle name="Normal 3 2" xfId="8" xr:uid="{00000000-0005-0000-0000-000014000000}"/>
    <cellStyle name="Normal 3 3" xfId="19" xr:uid="{00000000-0005-0000-0000-000015000000}"/>
    <cellStyle name="Normal 4" xfId="6" xr:uid="{00000000-0005-0000-0000-000016000000}"/>
    <cellStyle name="Normal 4 2" xfId="20" xr:uid="{00000000-0005-0000-0000-000017000000}"/>
    <cellStyle name="Normal 4 2 2" xfId="37" xr:uid="{1F73552B-9E27-4B12-BD25-41C2F1A7E4DB}"/>
    <cellStyle name="Normal 5" xfId="21" xr:uid="{00000000-0005-0000-0000-000018000000}"/>
    <cellStyle name="Normal 5 2" xfId="38" xr:uid="{742B6963-AB75-47BE-B4D2-F91350ED31C2}"/>
    <cellStyle name="Normal 6" xfId="22" xr:uid="{00000000-0005-0000-0000-000019000000}"/>
    <cellStyle name="Normal 7" xfId="23" xr:uid="{00000000-0005-0000-0000-00001A000000}"/>
    <cellStyle name="Normal 8" xfId="9" xr:uid="{00000000-0005-0000-0000-00001B000000}"/>
    <cellStyle name="Normal 8 2" xfId="33" xr:uid="{38A95E41-93F5-4C55-837E-52BB88AACC69}"/>
    <cellStyle name="Normal 8 3" xfId="36" xr:uid="{0BAB3D39-495C-4A8B-A044-3EF576F5FD5B}"/>
    <cellStyle name="Normal 9" xfId="24" xr:uid="{00000000-0005-0000-0000-00001C000000}"/>
    <cellStyle name="Normal 9 2" xfId="39" xr:uid="{D2CFF538-8179-4066-8FF9-0B2FE520AFF0}"/>
    <cellStyle name="Normal_307" xfId="32" xr:uid="{DA388F73-FF25-4FE6-8D0B-D378D0FEA8A3}"/>
    <cellStyle name="Normal_TAB12J" xfId="3" xr:uid="{00000000-0005-0000-0000-00001D000000}"/>
    <cellStyle name="Percent" xfId="30" builtinId="5"/>
    <cellStyle name="Percent 2" xfId="40" xr:uid="{E73A9B73-9CD2-46C4-BE4C-D501D669BFF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2C496"/>
      <color rgb="FFB59F54"/>
      <color rgb="FFC1001F"/>
      <color rgb="FFCAB984"/>
      <color rgb="FFDBD0AD"/>
      <color rgb="FFBEAA6A"/>
      <color rgb="FF756533"/>
      <color rgb="FF558ED5"/>
      <color rgb="FFC0504D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00090519351039E-2"/>
          <c:y val="0.11695902842349974"/>
          <c:w val="0.93021083839929519"/>
          <c:h val="0.79919461116311508"/>
        </c:manualLayout>
      </c:layout>
      <c:lineChart>
        <c:grouping val="standard"/>
        <c:varyColors val="0"/>
        <c:ser>
          <c:idx val="0"/>
          <c:order val="0"/>
          <c:tx>
            <c:strRef>
              <c:f>'T01'!$B$1048563</c:f>
              <c:strCache>
                <c:ptCount val="1"/>
                <c:pt idx="0">
                  <c:v>حالات الزواج   Marriage Cases</c:v>
                </c:pt>
              </c:strCache>
            </c:strRef>
          </c:tx>
          <c:spPr>
            <a:ln w="19050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B-4A90-AB21-BDBBEBB66C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B-4A90-AB21-BDBBEBB66C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B-4A90-AB21-BDBBEBB66C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B-4A90-AB21-BDBBEBB66C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B-4A90-AB21-BDBBEBB66C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B-4A90-AB21-BDBBEBB66C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B-4A90-AB21-BDBBEBB66C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0B-4A90-AB21-BDBBEBB66C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B-4A90-AB21-BDBBEBB66C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B-4A90-AB21-BDBBEBB66C8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B-4A90-AB21-BDBBEBB66C85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B59F54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90B-4A90-AB21-BDBBEBB66C8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'T01'!$A$1048564:$A$1048576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'T01'!$B$1048564:$B$1048576</c:f>
              <c:numCache>
                <c:formatCode>General</c:formatCode>
                <c:ptCount val="13"/>
                <c:pt idx="0">
                  <c:v>5067</c:v>
                </c:pt>
                <c:pt idx="1">
                  <c:v>4960</c:v>
                </c:pt>
                <c:pt idx="2">
                  <c:v>6769</c:v>
                </c:pt>
                <c:pt idx="3">
                  <c:v>7559</c:v>
                </c:pt>
                <c:pt idx="4">
                  <c:v>7463</c:v>
                </c:pt>
                <c:pt idx="5">
                  <c:v>7673</c:v>
                </c:pt>
                <c:pt idx="6">
                  <c:v>6953</c:v>
                </c:pt>
                <c:pt idx="7">
                  <c:v>7019</c:v>
                </c:pt>
                <c:pt idx="8">
                  <c:v>6691</c:v>
                </c:pt>
                <c:pt idx="9">
                  <c:v>6039</c:v>
                </c:pt>
                <c:pt idx="10">
                  <c:v>5524</c:v>
                </c:pt>
                <c:pt idx="11">
                  <c:v>6026</c:v>
                </c:pt>
                <c:pt idx="12">
                  <c:v>6369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90B-4A90-AB21-BDBBEBB66C85}"/>
            </c:ext>
          </c:extLst>
        </c:ser>
        <c:ser>
          <c:idx val="1"/>
          <c:order val="1"/>
          <c:tx>
            <c:strRef>
              <c:f>'T01'!$C$1048563</c:f>
              <c:strCache>
                <c:ptCount val="1"/>
                <c:pt idx="0">
                  <c:v>حالات الطلاق   Divorce Cases</c:v>
                </c:pt>
              </c:strCache>
            </c:strRef>
          </c:tx>
          <c:spPr>
            <a:ln w="19050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0B-4A90-AB21-BDBBEBB66C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0B-4A90-AB21-BDBBEBB66C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0B-4A90-AB21-BDBBEBB66C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0B-4A90-AB21-BDBBEBB66C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0B-4A90-AB21-BDBBEBB66C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0B-4A90-AB21-BDBBEBB66C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0B-4A90-AB21-BDBBEBB66C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0B-4A90-AB21-BDBBEBB66C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0B-4A90-AB21-BDBBEBB66C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0B-4A90-AB21-BDBBEBB66C8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0B-4A90-AB21-BDBBEBB66C85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C1001F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D90B-4A90-AB21-BDBBEBB66C8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'T01'!$A$1048564:$A$1048576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'T01'!$C$1048564:$C$1048576</c:f>
              <c:numCache>
                <c:formatCode>General</c:formatCode>
                <c:ptCount val="13"/>
                <c:pt idx="0">
                  <c:v>1459</c:v>
                </c:pt>
                <c:pt idx="1">
                  <c:v>1569</c:v>
                </c:pt>
                <c:pt idx="2">
                  <c:v>1408</c:v>
                </c:pt>
                <c:pt idx="3">
                  <c:v>1649</c:v>
                </c:pt>
                <c:pt idx="4">
                  <c:v>1824</c:v>
                </c:pt>
                <c:pt idx="5">
                  <c:v>1795</c:v>
                </c:pt>
                <c:pt idx="6">
                  <c:v>1745</c:v>
                </c:pt>
                <c:pt idx="7">
                  <c:v>1749</c:v>
                </c:pt>
                <c:pt idx="8">
                  <c:v>1890</c:v>
                </c:pt>
                <c:pt idx="9">
                  <c:v>1929</c:v>
                </c:pt>
                <c:pt idx="10">
                  <c:v>2023</c:v>
                </c:pt>
                <c:pt idx="11">
                  <c:v>1724</c:v>
                </c:pt>
                <c:pt idx="12">
                  <c:v>1986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D90B-4A90-AB21-BDBBEBB66C8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7624719"/>
        <c:axId val="2077641359"/>
      </c:lineChart>
      <c:catAx>
        <c:axId val="207762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41359"/>
        <c:crosses val="autoZero"/>
        <c:auto val="1"/>
        <c:lblAlgn val="ctr"/>
        <c:lblOffset val="100"/>
        <c:tickMarkSkip val="1"/>
        <c:noMultiLvlLbl val="1"/>
      </c:catAx>
      <c:valAx>
        <c:axId val="2077641359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 rtl="0"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akkal Majalla" panose="02000000000000000000" pitchFamily="2" charset="-78"/>
                    <a:ea typeface="+mn-ea"/>
                    <a:cs typeface="Sakkal Majalla" panose="02000000000000000000" pitchFamily="2" charset="-78"/>
                  </a:defRPr>
                </a:pPr>
                <a:r>
                  <a:rPr lang="en-US" sz="800">
                    <a:latin typeface="Helvetica" pitchFamily="2" charset="0"/>
                    <a:cs typeface="Sakkal Majalla" panose="02000000000000000000" pitchFamily="2" charset="-78"/>
                  </a:rPr>
                  <a:t>Number</a:t>
                </a:r>
                <a:r>
                  <a:rPr lang="en-US" sz="700" baseline="0"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 </a:t>
                </a:r>
                <a:r>
                  <a:rPr lang="ar-BH" sz="700"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 </a:t>
                </a:r>
                <a:r>
                  <a:rPr lang="ar-BH" sz="1050" baseline="0"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عدد</a:t>
                </a:r>
                <a:endParaRPr lang="en-US" sz="700">
                  <a:latin typeface="Sakkal Majalla" panose="02000000000000000000" pitchFamily="2" charset="-78"/>
                  <a:cs typeface="Sakkal Majalla" panose="020000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2.151129710184826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 rtl="0"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akkal Majalla" panose="02000000000000000000" pitchFamily="2" charset="-78"/>
                  <a:ea typeface="+mn-ea"/>
                  <a:cs typeface="Sakkal Majalla" panose="020000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24719"/>
        <c:crosses val="autoZero"/>
        <c:crossBetween val="between"/>
        <c:majorUnit val="200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3510473426390073"/>
          <c:y val="6.552759576381624E-2"/>
          <c:w val="0.560920441817504"/>
          <c:h val="6.26775324413119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10969782623329E-2"/>
          <c:y val="0.11904761904761904"/>
          <c:w val="0.89598475671310318"/>
          <c:h val="0.71696495384885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'T05'!$A$1048568</c:f>
              <c:strCache>
                <c:ptCount val="1"/>
                <c:pt idx="0">
                  <c:v>ذكر   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'T05'!$B$1048566:$E$1048567</c:f>
              <c:multiLvlStrCache>
                <c:ptCount val="4"/>
                <c:lvl>
                  <c:pt idx="0">
                    <c:v>غير بحرينـي   Non-Bahraini</c:v>
                  </c:pt>
                  <c:pt idx="1">
                    <c:v>بحرينـي   Bahraini</c:v>
                  </c:pt>
                  <c:pt idx="2">
                    <c:v>غير بحرينـي   Non-Bahraini</c:v>
                  </c:pt>
                  <c:pt idx="3">
                    <c:v>بحرينـي   Bahraini</c:v>
                  </c:pt>
                </c:lvl>
                <c:lvl>
                  <c:pt idx="0">
                    <c:v>حالات الطلاق    Divorce Cases</c:v>
                  </c:pt>
                  <c:pt idx="2">
                    <c:v>حالات الزواج    Marriage Cases</c:v>
                  </c:pt>
                </c:lvl>
              </c:multiLvlStrCache>
            </c:multiLvlStrRef>
          </c:cat>
          <c:val>
            <c:numRef>
              <c:f>'T05'!$B$1048568:$E$1048568</c:f>
              <c:numCache>
                <c:formatCode>0.0</c:formatCode>
                <c:ptCount val="4"/>
                <c:pt idx="0">
                  <c:v>11.228600201409868</c:v>
                </c:pt>
                <c:pt idx="1">
                  <c:v>88.771399798590139</c:v>
                </c:pt>
                <c:pt idx="2">
                  <c:v>13.973936253728999</c:v>
                </c:pt>
                <c:pt idx="3">
                  <c:v>86.026063746270992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9-430B-A870-FE6010F5879B}"/>
            </c:ext>
          </c:extLst>
        </c:ser>
        <c:ser>
          <c:idx val="1"/>
          <c:order val="1"/>
          <c:tx>
            <c:strRef>
              <c:f>'T05'!$A$1048569</c:f>
              <c:strCache>
                <c:ptCount val="1"/>
                <c:pt idx="0">
                  <c:v>أنثى   Female</c:v>
                </c:pt>
              </c:strCache>
            </c:strRef>
          </c:tx>
          <c:spPr>
            <a:solidFill>
              <a:srgbClr val="FF9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9B9B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'T05'!$B$1048566:$E$1048567</c:f>
              <c:multiLvlStrCache>
                <c:ptCount val="4"/>
                <c:lvl>
                  <c:pt idx="0">
                    <c:v>غير بحرينـي   Non-Bahraini</c:v>
                  </c:pt>
                  <c:pt idx="1">
                    <c:v>بحرينـي   Bahraini</c:v>
                  </c:pt>
                  <c:pt idx="2">
                    <c:v>غير بحرينـي   Non-Bahraini</c:v>
                  </c:pt>
                  <c:pt idx="3">
                    <c:v>بحرينـي   Bahraini</c:v>
                  </c:pt>
                </c:lvl>
                <c:lvl>
                  <c:pt idx="0">
                    <c:v>حالات الطلاق    Divorce Cases</c:v>
                  </c:pt>
                  <c:pt idx="2">
                    <c:v>حالات الزواج    Marriage Cases</c:v>
                  </c:pt>
                </c:lvl>
              </c:multiLvlStrCache>
            </c:multiLvlStrRef>
          </c:cat>
          <c:val>
            <c:numRef>
              <c:f>'T05'!$B$1048569:$E$1048569</c:f>
              <c:numCache>
                <c:formatCode>0.0</c:formatCode>
                <c:ptCount val="4"/>
                <c:pt idx="0">
                  <c:v>18.580060422960727</c:v>
                </c:pt>
                <c:pt idx="1">
                  <c:v>81.419939577039287</c:v>
                </c:pt>
                <c:pt idx="2">
                  <c:v>27.115716753022451</c:v>
                </c:pt>
                <c:pt idx="3">
                  <c:v>72.884283246977546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9-430B-A870-FE6010F587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7683375"/>
        <c:axId val="2077680879"/>
      </c:barChart>
      <c:catAx>
        <c:axId val="207768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2077680879"/>
        <c:crosses val="autoZero"/>
        <c:auto val="1"/>
        <c:lblAlgn val="ctr"/>
        <c:lblOffset val="100"/>
        <c:noMultiLvlLbl val="0"/>
      </c:catAx>
      <c:valAx>
        <c:axId val="2077680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3.2051282051282048E-2"/>
              <c:y val="1.59193642461358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83375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70144642977320149"/>
          <c:y val="2.4316109422492401E-2"/>
          <c:w val="0.28573305740628574"/>
          <c:h val="6.439173826675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36521671054859E-2"/>
          <c:y val="7.0175438596491224E-2"/>
          <c:w val="0.90505346172387791"/>
          <c:h val="0.75284529062350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T06A!$B$1048557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T06A!$A$1048558:$A$1048566</c:f>
              <c:strCache>
                <c:ptCount val="9"/>
                <c:pt idx="0">
                  <c:v>أقل من 15 سنة
 15 Years &gt;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45 - 49</c:v>
                </c:pt>
                <c:pt idx="8">
                  <c:v>50 +</c:v>
                </c:pt>
              </c:strCache>
            </c:strRef>
          </c:cat>
          <c:val>
            <c:numRef>
              <c:f>T06A!$B$1048558:$B$1048566</c:f>
              <c:numCache>
                <c:formatCode>0.0%</c:formatCode>
                <c:ptCount val="9"/>
                <c:pt idx="0">
                  <c:v>3.1402103940964042E-4</c:v>
                </c:pt>
                <c:pt idx="1">
                  <c:v>9.467734338200659E-2</c:v>
                </c:pt>
                <c:pt idx="2">
                  <c:v>0.40367404616109281</c:v>
                </c:pt>
                <c:pt idx="3">
                  <c:v>0.28842832469775476</c:v>
                </c:pt>
                <c:pt idx="4">
                  <c:v>0.10488302716281991</c:v>
                </c:pt>
                <c:pt idx="5">
                  <c:v>5.3069555660229237E-2</c:v>
                </c:pt>
                <c:pt idx="6">
                  <c:v>2.4807662113361596E-2</c:v>
                </c:pt>
                <c:pt idx="7">
                  <c:v>1.2717852096090438E-2</c:v>
                </c:pt>
                <c:pt idx="8">
                  <c:v>1.7428167687235045E-2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5-4B80-B8AA-8D99259E8980}"/>
            </c:ext>
          </c:extLst>
        </c:ser>
        <c:ser>
          <c:idx val="1"/>
          <c:order val="1"/>
          <c:tx>
            <c:strRef>
              <c:f>T06A!$C$1048557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AB98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T06A!$A$1048558:$A$1048566</c:f>
              <c:strCache>
                <c:ptCount val="9"/>
                <c:pt idx="0">
                  <c:v>أقل من 15 سنة
 15 Years &gt;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45 - 49</c:v>
                </c:pt>
                <c:pt idx="8">
                  <c:v>50 +</c:v>
                </c:pt>
              </c:strCache>
            </c:strRef>
          </c:cat>
          <c:val>
            <c:numRef>
              <c:f>T06A!$C$1048558:$C$1048566</c:f>
              <c:numCache>
                <c:formatCode>0.0%</c:formatCode>
                <c:ptCount val="9"/>
                <c:pt idx="0">
                  <c:v>1.6594756057085962E-4</c:v>
                </c:pt>
                <c:pt idx="1">
                  <c:v>0.11118486558247594</c:v>
                </c:pt>
                <c:pt idx="2">
                  <c:v>0.44042482575506142</c:v>
                </c:pt>
                <c:pt idx="3">
                  <c:v>0.26783936276136738</c:v>
                </c:pt>
                <c:pt idx="4">
                  <c:v>8.8781944905409887E-2</c:v>
                </c:pt>
                <c:pt idx="5">
                  <c:v>4.6299369399269832E-2</c:v>
                </c:pt>
                <c:pt idx="6">
                  <c:v>2.1407235313640891E-2</c:v>
                </c:pt>
                <c:pt idx="7">
                  <c:v>1.4603385330235646E-2</c:v>
                </c:pt>
                <c:pt idx="8">
                  <c:v>9.2930633919681375E-3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5-4B80-B8AA-8D99259E8980}"/>
            </c:ext>
          </c:extLst>
        </c:ser>
        <c:ser>
          <c:idx val="2"/>
          <c:order val="2"/>
          <c:tx>
            <c:strRef>
              <c:f>T06A!$D$1048557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T06A!$A$1048558:$A$1048566</c:f>
              <c:strCache>
                <c:ptCount val="9"/>
                <c:pt idx="0">
                  <c:v>أقل من 15 سنة
 15 Years &gt;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45 - 49</c:v>
                </c:pt>
                <c:pt idx="8">
                  <c:v>50 +</c:v>
                </c:pt>
              </c:strCache>
            </c:strRef>
          </c:cat>
          <c:val>
            <c:numRef>
              <c:f>T06A!$D$1048558:$D$1048566</c:f>
              <c:numCache>
                <c:formatCode>0.0%</c:formatCode>
                <c:ptCount val="9"/>
                <c:pt idx="0">
                  <c:v>7.2411296162201298E-4</c:v>
                </c:pt>
                <c:pt idx="1">
                  <c:v>8.7436640115858069E-2</c:v>
                </c:pt>
                <c:pt idx="2">
                  <c:v>0.38034033309196236</c:v>
                </c:pt>
                <c:pt idx="3">
                  <c:v>0.29742939898624188</c:v>
                </c:pt>
                <c:pt idx="4">
                  <c:v>0.11314265025343953</c:v>
                </c:pt>
                <c:pt idx="5">
                  <c:v>5.6480811006517015E-2</c:v>
                </c:pt>
                <c:pt idx="6">
                  <c:v>2.7154236060825489E-2</c:v>
                </c:pt>
                <c:pt idx="7">
                  <c:v>1.7740767559739318E-2</c:v>
                </c:pt>
                <c:pt idx="8">
                  <c:v>1.9551049963794351E-2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5-4B80-B8AA-8D99259E8980}"/>
            </c:ext>
          </c:extLst>
        </c:ser>
        <c:ser>
          <c:idx val="3"/>
          <c:order val="3"/>
          <c:tx>
            <c:strRef>
              <c:f>T06A!$E$1048557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718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T06A!$A$1048558:$A$1048566</c:f>
              <c:strCache>
                <c:ptCount val="9"/>
                <c:pt idx="0">
                  <c:v>أقل من 15 سنة
 15 Years &gt;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45 - 49</c:v>
                </c:pt>
                <c:pt idx="8">
                  <c:v>50 +</c:v>
                </c:pt>
              </c:strCache>
            </c:strRef>
          </c:cat>
          <c:val>
            <c:numRef>
              <c:f>T06A!$E$1048558:$E$1048566</c:f>
              <c:numCache>
                <c:formatCode>0.0%</c:formatCode>
                <c:ptCount val="9"/>
                <c:pt idx="0">
                  <c:v>9.9354197714853452E-4</c:v>
                </c:pt>
                <c:pt idx="1">
                  <c:v>0.14853452558370592</c:v>
                </c:pt>
                <c:pt idx="2">
                  <c:v>0.40404040404040403</c:v>
                </c:pt>
                <c:pt idx="3">
                  <c:v>0.24109951978804439</c:v>
                </c:pt>
                <c:pt idx="4">
                  <c:v>9.6042391124358334E-2</c:v>
                </c:pt>
                <c:pt idx="5">
                  <c:v>4.9014737539327703E-2</c:v>
                </c:pt>
                <c:pt idx="6">
                  <c:v>2.8647127007782745E-2</c:v>
                </c:pt>
                <c:pt idx="7">
                  <c:v>1.6393442622950821E-2</c:v>
                </c:pt>
                <c:pt idx="8">
                  <c:v>1.5234310316277529E-2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5-4B80-B8AA-8D99259E8980}"/>
            </c:ext>
          </c:extLst>
        </c:ser>
        <c:ser>
          <c:idx val="4"/>
          <c:order val="4"/>
          <c:tx>
            <c:strRef>
              <c:f>T06A!$F$1048557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T06A!$A$1048558:$A$1048566</c:f>
              <c:strCache>
                <c:ptCount val="9"/>
                <c:pt idx="0">
                  <c:v>أقل من 15 سنة
 15 Years &gt;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45 - 49</c:v>
                </c:pt>
                <c:pt idx="8">
                  <c:v>50 +</c:v>
                </c:pt>
              </c:strCache>
            </c:strRef>
          </c:cat>
          <c:val>
            <c:numRef>
              <c:f>T06A!$F$1048558:$F$1048566</c:f>
              <c:numCache>
                <c:formatCode>0.0%</c:formatCode>
                <c:ptCount val="9"/>
                <c:pt idx="0">
                  <c:v>1.1956359288596622E-3</c:v>
                </c:pt>
                <c:pt idx="1">
                  <c:v>0.16664175758481542</c:v>
                </c:pt>
                <c:pt idx="2">
                  <c:v>0.41369003138544314</c:v>
                </c:pt>
                <c:pt idx="3">
                  <c:v>0.22776864444776565</c:v>
                </c:pt>
                <c:pt idx="4">
                  <c:v>9.2512329995516368E-2</c:v>
                </c:pt>
                <c:pt idx="5">
                  <c:v>4.6928710207741746E-2</c:v>
                </c:pt>
                <c:pt idx="6">
                  <c:v>2.2119264683903753E-2</c:v>
                </c:pt>
                <c:pt idx="7">
                  <c:v>1.4497085637423404E-2</c:v>
                </c:pt>
                <c:pt idx="8">
                  <c:v>1.4646540128530863E-2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5-4B80-B8AA-8D99259E89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36310143"/>
        <c:axId val="1836310975"/>
      </c:barChart>
      <c:catAx>
        <c:axId val="18363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36310975"/>
        <c:crosses val="autoZero"/>
        <c:auto val="1"/>
        <c:lblAlgn val="ctr"/>
        <c:lblOffset val="100"/>
        <c:noMultiLvlLbl val="0"/>
      </c:catAx>
      <c:valAx>
        <c:axId val="183631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36310143"/>
        <c:crosses val="autoZero"/>
        <c:crossBetween val="between"/>
        <c:majorUnit val="0.1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2087590699514217"/>
          <c:y val="1.2755417956656362E-2"/>
          <c:w val="0.36656522330313113"/>
          <c:h val="6.3469930035835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36521671054859E-2"/>
          <c:y val="7.0175438596491224E-2"/>
          <c:w val="0.90505346172387791"/>
          <c:h val="0.75284529062350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T06A!$A$1048569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T06A!$B$1048569:$I$1048569</c:f>
              <c:numCache>
                <c:formatCode>0.0%</c:formatCode>
                <c:ptCount val="8"/>
                <c:pt idx="0">
                  <c:v>1.5387030931072382E-2</c:v>
                </c:pt>
                <c:pt idx="1">
                  <c:v>0.24273826346365207</c:v>
                </c:pt>
                <c:pt idx="2">
                  <c:v>0.38875804678913489</c:v>
                </c:pt>
                <c:pt idx="3">
                  <c:v>0.1848013816925734</c:v>
                </c:pt>
                <c:pt idx="4">
                  <c:v>7.2067828544512477E-2</c:v>
                </c:pt>
                <c:pt idx="5">
                  <c:v>3.7682524729156855E-2</c:v>
                </c:pt>
                <c:pt idx="6">
                  <c:v>2.2295493798084473E-2</c:v>
                </c:pt>
                <c:pt idx="7">
                  <c:v>3.6269430051813469E-2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B-44DE-8302-DAF02D64CDB4}"/>
            </c:ext>
          </c:extLst>
        </c:ser>
        <c:ser>
          <c:idx val="1"/>
          <c:order val="1"/>
          <c:tx>
            <c:strRef>
              <c:f>T06A!$A$1048570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AB98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T06A!$B$1048570:$I$1048570</c:f>
              <c:numCache>
                <c:formatCode>0.0%</c:formatCode>
                <c:ptCount val="8"/>
                <c:pt idx="0">
                  <c:v>1.1782276800531032E-2</c:v>
                </c:pt>
                <c:pt idx="1">
                  <c:v>0.24958513109857286</c:v>
                </c:pt>
                <c:pt idx="2">
                  <c:v>0.42283438433455028</c:v>
                </c:pt>
                <c:pt idx="3">
                  <c:v>0.16644540325257218</c:v>
                </c:pt>
                <c:pt idx="4">
                  <c:v>6.8868237636906735E-2</c:v>
                </c:pt>
                <c:pt idx="5">
                  <c:v>3.0866246266179887E-2</c:v>
                </c:pt>
                <c:pt idx="6">
                  <c:v>1.7424493859940261E-2</c:v>
                </c:pt>
                <c:pt idx="7">
                  <c:v>3.2193826750746765E-2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B-44DE-8302-DAF02D64CDB4}"/>
            </c:ext>
          </c:extLst>
        </c:ser>
        <c:ser>
          <c:idx val="2"/>
          <c:order val="2"/>
          <c:tx>
            <c:strRef>
              <c:f>T06A!$A$1048571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T06A!$B$1048571:$I$1048571</c:f>
              <c:numCache>
                <c:formatCode>0.0%</c:formatCode>
                <c:ptCount val="8"/>
                <c:pt idx="0">
                  <c:v>9.9565532223026797E-3</c:v>
                </c:pt>
                <c:pt idx="1">
                  <c:v>0.2112599565532223</c:v>
                </c:pt>
                <c:pt idx="2">
                  <c:v>0.39120202751629252</c:v>
                </c:pt>
                <c:pt idx="3">
                  <c:v>0.19062273714699493</c:v>
                </c:pt>
                <c:pt idx="4">
                  <c:v>7.892831281679942E-2</c:v>
                </c:pt>
                <c:pt idx="5">
                  <c:v>4.1636495293265748E-2</c:v>
                </c:pt>
                <c:pt idx="6">
                  <c:v>2.335264301230992E-2</c:v>
                </c:pt>
                <c:pt idx="7">
                  <c:v>5.3041274438812458E-2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B-44DE-8302-DAF02D64CDB4}"/>
            </c:ext>
          </c:extLst>
        </c:ser>
        <c:ser>
          <c:idx val="3"/>
          <c:order val="3"/>
          <c:tx>
            <c:strRef>
              <c:f>T06A!$A$1048572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718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T06A!$B$1048572:$I$1048572</c:f>
              <c:numCache>
                <c:formatCode>0.0%</c:formatCode>
                <c:ptCount val="8"/>
                <c:pt idx="0">
                  <c:v>2.1029971849643982E-2</c:v>
                </c:pt>
                <c:pt idx="1">
                  <c:v>0.26809074350057954</c:v>
                </c:pt>
                <c:pt idx="2">
                  <c:v>0.37903626428216591</c:v>
                </c:pt>
                <c:pt idx="3">
                  <c:v>0.15582050008279516</c:v>
                </c:pt>
                <c:pt idx="4">
                  <c:v>6.259314456035768E-2</c:v>
                </c:pt>
                <c:pt idx="5">
                  <c:v>3.7589004802119554E-2</c:v>
                </c:pt>
                <c:pt idx="6">
                  <c:v>2.5666501076337143E-2</c:v>
                </c:pt>
                <c:pt idx="7">
                  <c:v>5.0173869846000994E-2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3B-44DE-8302-DAF02D64CDB4}"/>
            </c:ext>
          </c:extLst>
        </c:ser>
        <c:ser>
          <c:idx val="4"/>
          <c:order val="4"/>
          <c:tx>
            <c:strRef>
              <c:f>T06A!$A$1048573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T06A!$B$1048568:$I$1048568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T06A!$B$1048573:$I$1048573</c:f>
              <c:numCache>
                <c:formatCode>0.0%</c:formatCode>
                <c:ptCount val="8"/>
                <c:pt idx="0">
                  <c:v>2.3165446121655955E-2</c:v>
                </c:pt>
                <c:pt idx="1">
                  <c:v>0.28336571513973996</c:v>
                </c:pt>
                <c:pt idx="2">
                  <c:v>0.38290240621730681</c:v>
                </c:pt>
                <c:pt idx="3">
                  <c:v>0.14586758332087879</c:v>
                </c:pt>
                <c:pt idx="4">
                  <c:v>5.7689433567478701E-2</c:v>
                </c:pt>
                <c:pt idx="5">
                  <c:v>3.4673441936930206E-2</c:v>
                </c:pt>
                <c:pt idx="6">
                  <c:v>2.480944552383799E-2</c:v>
                </c:pt>
                <c:pt idx="7">
                  <c:v>4.7526528172171574E-2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3B-44DE-8302-DAF02D64CD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36310143"/>
        <c:axId val="1836310975"/>
      </c:barChart>
      <c:dateAx>
        <c:axId val="18363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36310975"/>
        <c:crosses val="autoZero"/>
        <c:auto val="0"/>
        <c:lblOffset val="100"/>
        <c:baseTimeUnit val="days"/>
      </c:dateAx>
      <c:valAx>
        <c:axId val="183631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36310143"/>
        <c:crosses val="autoZero"/>
        <c:crossBetween val="between"/>
        <c:majorUnit val="0.1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0164513089709948"/>
          <c:y val="1.2755540974044912E-2"/>
          <c:w val="0.3665228144558853"/>
          <c:h val="5.44152814231554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59063371795509E-2"/>
          <c:y val="6.4814814814814811E-2"/>
          <c:w val="0.89888013998250216"/>
          <c:h val="0.85093394575678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T06B!$A$1048569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T06B!$B$1048568:$I$1048568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T06B!$B$1048569:$I$1048569</c:f>
              <c:numCache>
                <c:formatCode>0.0%</c:formatCode>
                <c:ptCount val="8"/>
                <c:pt idx="0">
                  <c:v>2.014098690835851E-3</c:v>
                </c:pt>
                <c:pt idx="1">
                  <c:v>5.5891238670694864E-2</c:v>
                </c:pt>
                <c:pt idx="2">
                  <c:v>0.20191339375629405</c:v>
                </c:pt>
                <c:pt idx="3">
                  <c:v>0.22960725075528701</c:v>
                </c:pt>
                <c:pt idx="4">
                  <c:v>0.162134944612286</c:v>
                </c:pt>
                <c:pt idx="5">
                  <c:v>0.13091641490433031</c:v>
                </c:pt>
                <c:pt idx="6">
                  <c:v>7.6535750251762333E-2</c:v>
                </c:pt>
                <c:pt idx="7">
                  <c:v>0.14098690835850958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6-4974-89D9-F5C95E0D356C}"/>
            </c:ext>
          </c:extLst>
        </c:ser>
        <c:ser>
          <c:idx val="1"/>
          <c:order val="1"/>
          <c:tx>
            <c:strRef>
              <c:f>T06B!$A$1048570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DBD0AD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T06B!$B$1048568:$I$1048568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T06B!$B$1048570:$I$1048570</c:f>
              <c:numCache>
                <c:formatCode>0.0%</c:formatCode>
                <c:ptCount val="8"/>
                <c:pt idx="0">
                  <c:v>2.3201856148491878E-3</c:v>
                </c:pt>
                <c:pt idx="1">
                  <c:v>6.6705336426914147E-2</c:v>
                </c:pt>
                <c:pt idx="2">
                  <c:v>0.21751740139211137</c:v>
                </c:pt>
                <c:pt idx="3">
                  <c:v>0.2140371229698376</c:v>
                </c:pt>
                <c:pt idx="4">
                  <c:v>0.14791183294663574</c:v>
                </c:pt>
                <c:pt idx="5">
                  <c:v>0.10556844547563805</c:v>
                </c:pt>
                <c:pt idx="6">
                  <c:v>7.8306264501160086E-2</c:v>
                </c:pt>
                <c:pt idx="7">
                  <c:v>0.16763341067285384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6-4974-89D9-F5C95E0D356C}"/>
            </c:ext>
          </c:extLst>
        </c:ser>
        <c:ser>
          <c:idx val="2"/>
          <c:order val="2"/>
          <c:tx>
            <c:strRef>
              <c:f>T06B!$A$1048571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T06B!$B$1048568:$I$1048568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T06B!$B$1048571:$I$1048571</c:f>
              <c:numCache>
                <c:formatCode>0.0%</c:formatCode>
                <c:ptCount val="8"/>
                <c:pt idx="0">
                  <c:v>2.4715768660405341E-3</c:v>
                </c:pt>
                <c:pt idx="1">
                  <c:v>7.8596144340088978E-2</c:v>
                </c:pt>
                <c:pt idx="2">
                  <c:v>0.21453287197231835</c:v>
                </c:pt>
                <c:pt idx="3">
                  <c:v>0.22738507167572911</c:v>
                </c:pt>
                <c:pt idx="4">
                  <c:v>0.15373208106772121</c:v>
                </c:pt>
                <c:pt idx="5">
                  <c:v>0.10430054374691053</c:v>
                </c:pt>
                <c:pt idx="6">
                  <c:v>6.8709836875926841E-2</c:v>
                </c:pt>
                <c:pt idx="7">
                  <c:v>0.15027187345526447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6-4974-89D9-F5C95E0D356C}"/>
            </c:ext>
          </c:extLst>
        </c:ser>
        <c:ser>
          <c:idx val="3"/>
          <c:order val="3"/>
          <c:tx>
            <c:strRef>
              <c:f>T06B!$A$1048572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718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T06B!$B$1048568:$I$1048568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T06B!$B$1048572:$I$1048572</c:f>
              <c:numCache>
                <c:formatCode>0.0%</c:formatCode>
                <c:ptCount val="8"/>
                <c:pt idx="0">
                  <c:v>3.6288232244686366E-3</c:v>
                </c:pt>
                <c:pt idx="1">
                  <c:v>8.7610160705028514E-2</c:v>
                </c:pt>
                <c:pt idx="2">
                  <c:v>0.20684292379471228</c:v>
                </c:pt>
                <c:pt idx="3">
                  <c:v>0.19854847071021253</c:v>
                </c:pt>
                <c:pt idx="4">
                  <c:v>0.15033696215655781</c:v>
                </c:pt>
                <c:pt idx="5">
                  <c:v>0.10938310005184033</c:v>
                </c:pt>
                <c:pt idx="6">
                  <c:v>8.0352514256091245E-2</c:v>
                </c:pt>
                <c:pt idx="7">
                  <c:v>0.16329704510108864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6-4974-89D9-F5C95E0D356C}"/>
            </c:ext>
          </c:extLst>
        </c:ser>
        <c:ser>
          <c:idx val="4"/>
          <c:order val="4"/>
          <c:tx>
            <c:strRef>
              <c:f>T06B!$A$1048573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T06B!$B$1048568:$I$1048568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T06B!$B$1048573:$I$1048573</c:f>
              <c:numCache>
                <c:formatCode>0.0%</c:formatCode>
                <c:ptCount val="8"/>
                <c:pt idx="0">
                  <c:v>2.1164021164021165E-3</c:v>
                </c:pt>
                <c:pt idx="1">
                  <c:v>8.2539682539682538E-2</c:v>
                </c:pt>
                <c:pt idx="2">
                  <c:v>0.2544973544973545</c:v>
                </c:pt>
                <c:pt idx="3">
                  <c:v>0.18465608465608466</c:v>
                </c:pt>
                <c:pt idx="4">
                  <c:v>0.14708994708994708</c:v>
                </c:pt>
                <c:pt idx="5">
                  <c:v>0.10476190476190476</c:v>
                </c:pt>
                <c:pt idx="6">
                  <c:v>6.6666666666666666E-2</c:v>
                </c:pt>
                <c:pt idx="7">
                  <c:v>0.15767195767195769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B6-4974-89D9-F5C95E0D35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8724719"/>
        <c:axId val="2098732207"/>
      </c:barChart>
      <c:catAx>
        <c:axId val="209872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98732207"/>
        <c:crosses val="autoZero"/>
        <c:auto val="1"/>
        <c:lblAlgn val="ctr"/>
        <c:lblOffset val="100"/>
        <c:noMultiLvlLbl val="0"/>
      </c:catAx>
      <c:valAx>
        <c:axId val="209873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98724719"/>
        <c:crosses val="autoZero"/>
        <c:crossBetween val="between"/>
        <c:minorUnit val="0.1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63966539559913504"/>
          <c:y val="5.7815689705453398E-4"/>
          <c:w val="0.3537928985291932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59063371795509E-2"/>
          <c:y val="5.9701492537313432E-2"/>
          <c:w val="0.89888013998250216"/>
          <c:h val="0.78297206878990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T06B!$B$1048557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T06B!$A$1048558:$A$1048566</c15:sqref>
                  </c15:fullRef>
                </c:ext>
              </c:extLst>
              <c:f>T06B!$A$1048559:$A$1048566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T06B!$B$1048558:$B$1048566</c15:sqref>
                  </c15:fullRef>
                </c:ext>
              </c:extLst>
              <c:f>T06B!$B$1048559:$B$1048566</c:f>
              <c:numCache>
                <c:formatCode>0.0%</c:formatCode>
                <c:ptCount val="8"/>
                <c:pt idx="0">
                  <c:v>2.6183282980866064E-2</c:v>
                </c:pt>
                <c:pt idx="1">
                  <c:v>0.16364551863041288</c:v>
                </c:pt>
                <c:pt idx="2">
                  <c:v>0.24169184290030213</c:v>
                </c:pt>
                <c:pt idx="3">
                  <c:v>0.18277945619335348</c:v>
                </c:pt>
                <c:pt idx="4">
                  <c:v>0.14904330312185296</c:v>
                </c:pt>
                <c:pt idx="5">
                  <c:v>0.10574018126888217</c:v>
                </c:pt>
                <c:pt idx="6">
                  <c:v>5.9919436052366569E-2</c:v>
                </c:pt>
                <c:pt idx="7">
                  <c:v>7.0996978851963752E-2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2-4CFF-9A50-D0237F8957D9}"/>
            </c:ext>
          </c:extLst>
        </c:ser>
        <c:ser>
          <c:idx val="1"/>
          <c:order val="1"/>
          <c:tx>
            <c:strRef>
              <c:f>T06B!$C$1048557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DBD0AD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T06B!$A$1048558:$A$1048566</c15:sqref>
                  </c15:fullRef>
                </c:ext>
              </c:extLst>
              <c:f>T06B!$A$1048559:$A$1048566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T06B!$C$1048558:$C$1048566</c15:sqref>
                  </c15:fullRef>
                </c:ext>
              </c:extLst>
              <c:f>T06B!$C$1048559:$C$1048566</c:f>
              <c:numCache>
                <c:formatCode>0.0%</c:formatCode>
                <c:ptCount val="8"/>
                <c:pt idx="0">
                  <c:v>2.9582366589327145E-2</c:v>
                </c:pt>
                <c:pt idx="1">
                  <c:v>0.18329466357308585</c:v>
                </c:pt>
                <c:pt idx="2">
                  <c:v>0.22679814385150812</c:v>
                </c:pt>
                <c:pt idx="3">
                  <c:v>0.21171693735498839</c:v>
                </c:pt>
                <c:pt idx="4">
                  <c:v>0.1148491879350348</c:v>
                </c:pt>
                <c:pt idx="5">
                  <c:v>9.6287703016241302E-2</c:v>
                </c:pt>
                <c:pt idx="6">
                  <c:v>5.916473317865429E-2</c:v>
                </c:pt>
                <c:pt idx="7">
                  <c:v>7.8306264501160086E-2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2-4CFF-9A50-D0237F8957D9}"/>
            </c:ext>
          </c:extLst>
        </c:ser>
        <c:ser>
          <c:idx val="2"/>
          <c:order val="2"/>
          <c:tx>
            <c:strRef>
              <c:f>T06B!$D$1048557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T06B!$A$1048558:$A$1048566</c15:sqref>
                  </c15:fullRef>
                </c:ext>
              </c:extLst>
              <c:f>T06B!$A$1048559:$A$1048566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T06B!$D$1048558:$D$1048566</c15:sqref>
                  </c15:fullRef>
                </c:ext>
              </c:extLst>
              <c:f>T06B!$D$1048559:$D$1048566</c:f>
              <c:numCache>
                <c:formatCode>0.0%</c:formatCode>
                <c:ptCount val="8"/>
                <c:pt idx="0">
                  <c:v>3.9545229856648545E-2</c:v>
                </c:pt>
                <c:pt idx="1">
                  <c:v>0.17943648047454275</c:v>
                </c:pt>
                <c:pt idx="2">
                  <c:v>0.23727137913989124</c:v>
                </c:pt>
                <c:pt idx="3">
                  <c:v>0.19426594167078595</c:v>
                </c:pt>
                <c:pt idx="4">
                  <c:v>0.13445378151260504</c:v>
                </c:pt>
                <c:pt idx="5">
                  <c:v>8.3539298072170046E-2</c:v>
                </c:pt>
                <c:pt idx="6">
                  <c:v>6.228373702422145E-2</c:v>
                </c:pt>
                <c:pt idx="7">
                  <c:v>6.9204152249134954E-2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2-4CFF-9A50-D0237F8957D9}"/>
            </c:ext>
          </c:extLst>
        </c:ser>
        <c:ser>
          <c:idx val="3"/>
          <c:order val="3"/>
          <c:tx>
            <c:strRef>
              <c:f>T06B!$E$1048557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718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T06B!$A$1048558:$A$1048566</c15:sqref>
                  </c15:fullRef>
                </c:ext>
              </c:extLst>
              <c:f>T06B!$A$1048559:$A$1048566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T06B!$E$1048558:$E$1048566</c15:sqref>
                  </c15:fullRef>
                </c:ext>
              </c:extLst>
              <c:f>T06B!$E$1048559:$E$1048566</c:f>
              <c:numCache>
                <c:formatCode>0.0%</c:formatCode>
                <c:ptCount val="8"/>
                <c:pt idx="0">
                  <c:v>4.3545878693623641E-2</c:v>
                </c:pt>
                <c:pt idx="1">
                  <c:v>0.19491964748574392</c:v>
                </c:pt>
                <c:pt idx="2">
                  <c:v>0.22446863659927424</c:v>
                </c:pt>
                <c:pt idx="3">
                  <c:v>0.18351477449455678</c:v>
                </c:pt>
                <c:pt idx="4">
                  <c:v>0.14204250907205807</c:v>
                </c:pt>
                <c:pt idx="5">
                  <c:v>9.1757387247278388E-2</c:v>
                </c:pt>
                <c:pt idx="6">
                  <c:v>5.4432348367029551E-2</c:v>
                </c:pt>
                <c:pt idx="7">
                  <c:v>6.5318818040435461E-2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2-4CFF-9A50-D0237F8957D9}"/>
            </c:ext>
          </c:extLst>
        </c:ser>
        <c:ser>
          <c:idx val="4"/>
          <c:order val="4"/>
          <c:tx>
            <c:strRef>
              <c:f>T06B!$F$1048557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T06B!$A$1048558:$A$1048566</c15:sqref>
                  </c15:fullRef>
                </c:ext>
              </c:extLst>
              <c:f>T06B!$A$1048559:$A$1048566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T06B!$F$1048558:$F$1048566</c15:sqref>
                  </c15:fullRef>
                </c:ext>
              </c:extLst>
              <c:f>T06B!$F$1048559:$F$1048566</c:f>
              <c:numCache>
                <c:formatCode>0.0%</c:formatCode>
                <c:ptCount val="8"/>
                <c:pt idx="0">
                  <c:v>4.5502645502645503E-2</c:v>
                </c:pt>
                <c:pt idx="1">
                  <c:v>0.21322751322751324</c:v>
                </c:pt>
                <c:pt idx="2">
                  <c:v>0.23809523809523808</c:v>
                </c:pt>
                <c:pt idx="3">
                  <c:v>0.16984126984126985</c:v>
                </c:pt>
                <c:pt idx="4">
                  <c:v>0.13386243386243385</c:v>
                </c:pt>
                <c:pt idx="5">
                  <c:v>8.4656084656084651E-2</c:v>
                </c:pt>
                <c:pt idx="6">
                  <c:v>5.0264550264550262E-2</c:v>
                </c:pt>
                <c:pt idx="7">
                  <c:v>6.4550264550264552E-2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2-4CFF-9A50-D0237F8957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8774223"/>
        <c:axId val="2098765071"/>
      </c:barChart>
      <c:catAx>
        <c:axId val="2098774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98765071"/>
        <c:crosses val="autoZero"/>
        <c:auto val="1"/>
        <c:lblAlgn val="ctr"/>
        <c:lblOffset val="100"/>
        <c:noMultiLvlLbl val="0"/>
      </c:catAx>
      <c:valAx>
        <c:axId val="2098765071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98774223"/>
        <c:crosses val="autoZero"/>
        <c:crossBetween val="between"/>
        <c:minorUnit val="0.1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64385826771653543"/>
          <c:y val="1.49206722294038E-3"/>
          <c:w val="0.35379289852919327"/>
          <c:h val="6.7164649194970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2806379971734E-2"/>
          <c:y val="9.9206349206349201E-2"/>
          <c:w val="0.91696766269600916"/>
          <c:h val="0.7294203849518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'T07'!$B$1048550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'T07'!$A$1048551:$A$1048556</c15:sqref>
                  </c15:fullRef>
                </c:ext>
              </c:extLst>
              <c:f>'T07'!$A$1048551:$A$1048555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'T07'!$B$1048551:$B$1048556</c15:sqref>
                  </c15:fullRef>
                </c:ext>
              </c:extLst>
              <c:f>'T07'!$B$1048551:$B$1048555</c:f>
              <c:numCache>
                <c:formatCode>0.0</c:formatCode>
                <c:ptCount val="5"/>
                <c:pt idx="0">
                  <c:v>0.11235955056179776</c:v>
                </c:pt>
                <c:pt idx="1">
                  <c:v>0.7865168539325843</c:v>
                </c:pt>
                <c:pt idx="2">
                  <c:v>3.707865168539326</c:v>
                </c:pt>
                <c:pt idx="3">
                  <c:v>30</c:v>
                </c:pt>
                <c:pt idx="4">
                  <c:v>65.393258426966298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7-43AE-9D10-EE54AE9C9ED0}"/>
            </c:ext>
          </c:extLst>
        </c:ser>
        <c:ser>
          <c:idx val="1"/>
          <c:order val="1"/>
          <c:tx>
            <c:strRef>
              <c:f>'T07'!$C$1048550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'T07'!$A$1048551:$A$1048556</c15:sqref>
                  </c15:fullRef>
                </c:ext>
              </c:extLst>
              <c:f>'T07'!$A$1048551:$A$1048555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'T07'!$C$1048551:$C$1048556</c15:sqref>
                  </c15:fullRef>
                </c:ext>
              </c:extLst>
              <c:f>'T07'!$C$1048551:$C$1048555</c:f>
              <c:numCache>
                <c:formatCode>0.0</c:formatCode>
                <c:ptCount val="5"/>
                <c:pt idx="0">
                  <c:v>3.6503011498448618E-2</c:v>
                </c:pt>
                <c:pt idx="1">
                  <c:v>0.96732980470888852</c:v>
                </c:pt>
                <c:pt idx="2">
                  <c:v>7.8116444606680044</c:v>
                </c:pt>
                <c:pt idx="3">
                  <c:v>39.587515970067535</c:v>
                </c:pt>
                <c:pt idx="4">
                  <c:v>51.59700675305713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7-43AE-9D10-EE54AE9C9E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72464288"/>
        <c:axId val="372464704"/>
      </c:barChart>
      <c:catAx>
        <c:axId val="3724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372464704"/>
        <c:crosses val="autoZero"/>
        <c:auto val="1"/>
        <c:lblAlgn val="ctr"/>
        <c:lblOffset val="100"/>
        <c:noMultiLvlLbl val="0"/>
      </c:catAx>
      <c:valAx>
        <c:axId val="37246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7094017094017096E-2"/>
              <c:y val="1.160042494688163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72464288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59219429302106474"/>
          <c:y val="2.3809523809523808E-2"/>
          <c:w val="0.39498519415842248"/>
          <c:h val="7.89232595925509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14190053166432"/>
          <c:y val="6.6743219597550307E-2"/>
          <c:w val="0.40515226462076853"/>
          <c:h val="0.877829906678331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1001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2-401D-9FCA-C541E695FF08}"/>
              </c:ext>
            </c:extLst>
          </c:dPt>
          <c:dPt>
            <c:idx val="1"/>
            <c:bubble3D val="0"/>
            <c:spPr>
              <a:solidFill>
                <a:srgbClr val="A6A6A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82-401D-9FCA-C541E695FF08}"/>
              </c:ext>
            </c:extLst>
          </c:dPt>
          <c:dPt>
            <c:idx val="2"/>
            <c:bubble3D val="0"/>
            <c:spPr>
              <a:solidFill>
                <a:srgbClr val="B59F5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82-401D-9FCA-C541E695FF08}"/>
              </c:ext>
            </c:extLst>
          </c:dPt>
          <c:dPt>
            <c:idx val="3"/>
            <c:bubble3D val="0"/>
            <c:spPr>
              <a:solidFill>
                <a:srgbClr val="C0504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2-401D-9FCA-C541E695FF08}"/>
              </c:ext>
            </c:extLst>
          </c:dPt>
          <c:dPt>
            <c:idx val="4"/>
            <c:bubble3D val="0"/>
            <c:spPr>
              <a:solidFill>
                <a:srgbClr val="558ED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782-401D-9FCA-C541E695FF08}"/>
              </c:ext>
            </c:extLst>
          </c:dPt>
          <c:dLbls>
            <c:dLbl>
              <c:idx val="0"/>
              <c:layout>
                <c:manualLayout>
                  <c:x val="4.4289656100679727E-3"/>
                  <c:y val="-1.097185768445619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2-401D-9FCA-C541E695FF08}"/>
                </c:ext>
              </c:extLst>
            </c:dLbl>
            <c:dLbl>
              <c:idx val="1"/>
              <c:layout>
                <c:manualLayout>
                  <c:x val="-5.3263342082239741E-2"/>
                  <c:y val="4.194553805774278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A6A6A6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05720438791302E-2"/>
                      <c:h val="5.723847019122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782-401D-9FCA-C541E695FF08}"/>
                </c:ext>
              </c:extLst>
            </c:dLbl>
            <c:dLbl>
              <c:idx val="2"/>
              <c:layout>
                <c:manualLayout>
                  <c:x val="3.5158826300558583E-3"/>
                  <c:y val="-8.576844561096572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2-401D-9FCA-C541E695FF08}"/>
                </c:ext>
              </c:extLst>
            </c:dLbl>
            <c:dLbl>
              <c:idx val="3"/>
              <c:layout>
                <c:manualLayout>
                  <c:x val="6.4102564102564103E-4"/>
                  <c:y val="-1.256634587343248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2-401D-9FCA-C541E695FF08}"/>
                </c:ext>
              </c:extLst>
            </c:dLbl>
            <c:dLbl>
              <c:idx val="4"/>
              <c:layout>
                <c:manualLayout>
                  <c:x val="-3.9173336640061513E-17"/>
                  <c:y val="-7.93649752114319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558ED5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2-401D-9FCA-C541E695FF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'T08'!$A$1048564:$E$1048564</c:f>
              <c:strCache>
                <c:ptCount val="5"/>
                <c:pt idx="0">
                  <c:v>بحرينية  Bahraini</c:v>
                </c:pt>
                <c:pt idx="1">
                  <c:v>خليجية  Gulf Arabs</c:v>
                </c:pt>
                <c:pt idx="2">
                  <c:v>عرب آخرون  Other Arabs</c:v>
                </c:pt>
                <c:pt idx="3">
                  <c:v>أخرى  Others</c:v>
                </c:pt>
                <c:pt idx="4">
                  <c:v>غير مبين  Not Stated</c:v>
                </c:pt>
              </c:strCache>
            </c:strRef>
          </c:cat>
          <c:val>
            <c:numRef>
              <c:f>'T08'!$A$1048565:$E$1048565</c:f>
              <c:numCache>
                <c:formatCode>0.0%</c:formatCode>
                <c:ptCount val="5"/>
                <c:pt idx="0">
                  <c:v>0.72884283246977544</c:v>
                </c:pt>
                <c:pt idx="1">
                  <c:v>1.4130946773433821E-2</c:v>
                </c:pt>
                <c:pt idx="2">
                  <c:v>0.12152614225153086</c:v>
                </c:pt>
                <c:pt idx="3">
                  <c:v>0.11132045847071753</c:v>
                </c:pt>
                <c:pt idx="4">
                  <c:v>2.4179620034542316E-2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82-401D-9FCA-C541E695FF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839457567804021"/>
          <c:y val="0.17658719743365411"/>
          <c:w val="0.20927905646409584"/>
          <c:h val="0.624338728492271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83619355272899E-2"/>
          <c:y val="9.5238095238095233E-2"/>
          <c:w val="0.91641210714045362"/>
          <c:h val="0.8132008498937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T09A!$A$1048550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T09A!$B$1048549:$J$1048549</c15:sqref>
                  </c15:fullRef>
                </c:ext>
              </c:extLst>
              <c:f>T09A!$C$1048549:$J$1048549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T09A!$B$1048550:$J$1048550</c15:sqref>
                  </c15:fullRef>
                </c:ext>
              </c:extLst>
              <c:f>T09A!$C$1048550:$J$1048550</c:f>
              <c:numCache>
                <c:formatCode>0.0</c:formatCode>
                <c:ptCount val="8"/>
                <c:pt idx="0">
                  <c:v>6.6396761133603235</c:v>
                </c:pt>
                <c:pt idx="1">
                  <c:v>35.87044534412955</c:v>
                </c:pt>
                <c:pt idx="2">
                  <c:v>28.663967611336034</c:v>
                </c:pt>
                <c:pt idx="3">
                  <c:v>11.497975708502024</c:v>
                </c:pt>
                <c:pt idx="4">
                  <c:v>7.8542510121457489</c:v>
                </c:pt>
                <c:pt idx="5">
                  <c:v>3.5627530364372468</c:v>
                </c:pt>
                <c:pt idx="6">
                  <c:v>2.2672064777327936</c:v>
                </c:pt>
                <c:pt idx="7">
                  <c:v>3.6437246963562751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3-4AE0-95C5-1ACA104B11CC}"/>
            </c:ext>
          </c:extLst>
        </c:ser>
        <c:ser>
          <c:idx val="1"/>
          <c:order val="1"/>
          <c:tx>
            <c:strRef>
              <c:f>T09A!$A$1048551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T09A!$B$1048549:$J$1048549</c15:sqref>
                  </c15:fullRef>
                </c:ext>
              </c:extLst>
              <c:f>T09A!$C$1048549:$J$1048549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T09A!$B$1048551:$J$1048551</c15:sqref>
                  </c15:fullRef>
                </c:ext>
              </c:extLst>
              <c:f>T09A!$C$1048551:$J$1048551</c:f>
              <c:numCache>
                <c:formatCode>0.0</c:formatCode>
                <c:ptCount val="8"/>
                <c:pt idx="0">
                  <c:v>10.791705937794534</c:v>
                </c:pt>
                <c:pt idx="1">
                  <c:v>44.415645617342129</c:v>
                </c:pt>
                <c:pt idx="2">
                  <c:v>27.14420358152686</c:v>
                </c:pt>
                <c:pt idx="3">
                  <c:v>8.9538171536286537</c:v>
                </c:pt>
                <c:pt idx="4">
                  <c:v>4.2177191328934969</c:v>
                </c:pt>
                <c:pt idx="5">
                  <c:v>2.167766258246937</c:v>
                </c:pt>
                <c:pt idx="6">
                  <c:v>1.0367577756833177</c:v>
                </c:pt>
                <c:pt idx="7">
                  <c:v>1.2252591894439209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3-4AE0-95C5-1ACA104B11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5789904"/>
        <c:axId val="805784912"/>
      </c:barChart>
      <c:catAx>
        <c:axId val="80578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5784912"/>
        <c:crosses val="autoZero"/>
        <c:auto val="1"/>
        <c:lblAlgn val="ctr"/>
        <c:lblOffset val="100"/>
        <c:noMultiLvlLbl val="0"/>
      </c:catAx>
      <c:valAx>
        <c:axId val="80578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7094017094017096E-2"/>
              <c:y val="5.399950006249217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5789904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1229549431321095"/>
          <c:y val="2.3809523809523808E-2"/>
          <c:w val="0.37579974378202724"/>
          <c:h val="6.701849768778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00901006777139E-2"/>
          <c:y val="9.9206349206349201E-2"/>
          <c:w val="0.92551467124301767"/>
          <c:h val="0.80526434195725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T09A!$A$1048555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3.9173336640061513E-17"/>
                  <c:y val="7.9365079365079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7-4E5B-80A9-319A5E98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T09A!$B$1048553:$I$1048554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T09A!$B$1048555:$I$1048555</c:f>
              <c:numCache>
                <c:formatCode>0.0</c:formatCode>
                <c:ptCount val="8"/>
                <c:pt idx="0">
                  <c:v>2.5910931174089069</c:v>
                </c:pt>
                <c:pt idx="1">
                  <c:v>25.101214574898783</c:v>
                </c:pt>
                <c:pt idx="2">
                  <c:v>31.821862348178136</c:v>
                </c:pt>
                <c:pt idx="3">
                  <c:v>15.627530364372468</c:v>
                </c:pt>
                <c:pt idx="4">
                  <c:v>8.3400809716599191</c:v>
                </c:pt>
                <c:pt idx="5">
                  <c:v>5.4251012145748989</c:v>
                </c:pt>
                <c:pt idx="6">
                  <c:v>3.6437246963562751</c:v>
                </c:pt>
                <c:pt idx="7">
                  <c:v>7.4493927125506083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7-4E5B-80A9-319A5E988E06}"/>
            </c:ext>
          </c:extLst>
        </c:ser>
        <c:ser>
          <c:idx val="1"/>
          <c:order val="1"/>
          <c:tx>
            <c:strRef>
              <c:f>T09A!$A$1048556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3.968253968253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7-4E5B-80A9-319A5E98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T09A!$B$1048553:$I$1048554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T09A!$B$1048556:$I$1048556</c:f>
              <c:numCache>
                <c:formatCode>0.0</c:formatCode>
                <c:ptCount val="8"/>
                <c:pt idx="0">
                  <c:v>1.0838831291234685</c:v>
                </c:pt>
                <c:pt idx="1">
                  <c:v>26.366635249764375</c:v>
                </c:pt>
                <c:pt idx="2">
                  <c:v>41.72950047125353</c:v>
                </c:pt>
                <c:pt idx="3">
                  <c:v>17.153628652214891</c:v>
                </c:pt>
                <c:pt idx="4">
                  <c:v>6.2441093308199811</c:v>
                </c:pt>
                <c:pt idx="5">
                  <c:v>3.0631479736098024</c:v>
                </c:pt>
                <c:pt idx="6">
                  <c:v>1.6258246936852028</c:v>
                </c:pt>
                <c:pt idx="7">
                  <c:v>2.7332704995287465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D7-4E5B-80A9-319A5E988E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4980224"/>
        <c:axId val="804984800"/>
      </c:barChart>
      <c:catAx>
        <c:axId val="8049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4984800"/>
        <c:crosses val="autoZero"/>
        <c:auto val="1"/>
        <c:lblAlgn val="ctr"/>
        <c:lblOffset val="100"/>
        <c:noMultiLvlLbl val="0"/>
      </c:catAx>
      <c:valAx>
        <c:axId val="80498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41025641025641E-3"/>
              <c:y val="2.99577136191309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4980224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55799364021804976"/>
          <c:y val="1.4550160396617088E-2"/>
          <c:w val="0.43861307635053076"/>
          <c:h val="5.5113735783027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73423514368409E-2"/>
          <c:y val="9.2047556555430565E-2"/>
          <c:w val="0.92500067299279898"/>
          <c:h val="0.82017872765904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T09B!$A$1048570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T09B!$B$1048568:$I$1048569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T09B!$B$1048570:$I$1048570</c:f>
              <c:numCache>
                <c:formatCode>0.0</c:formatCode>
                <c:ptCount val="8"/>
                <c:pt idx="0">
                  <c:v>1.6260162601626018</c:v>
                </c:pt>
                <c:pt idx="1">
                  <c:v>7.9268292682926829</c:v>
                </c:pt>
                <c:pt idx="2">
                  <c:v>33.130081300813011</c:v>
                </c:pt>
                <c:pt idx="3">
                  <c:v>33.536585365853661</c:v>
                </c:pt>
                <c:pt idx="4">
                  <c:v>10.975609756097562</c:v>
                </c:pt>
                <c:pt idx="5">
                  <c:v>5.4878048780487809</c:v>
                </c:pt>
                <c:pt idx="6">
                  <c:v>3.8617886178861789</c:v>
                </c:pt>
                <c:pt idx="7">
                  <c:v>3.4552845528455287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A-4D57-BF69-68D939B8E870}"/>
            </c:ext>
          </c:extLst>
        </c:ser>
        <c:ser>
          <c:idx val="1"/>
          <c:order val="1"/>
          <c:tx>
            <c:strRef>
              <c:f>T09B!$A$1048571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T09B!$B$1048568:$I$1048569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T09B!$B$1048571:$I$1048571</c:f>
              <c:numCache>
                <c:formatCode>0.0</c:formatCode>
                <c:ptCount val="8"/>
                <c:pt idx="0">
                  <c:v>3.0150753768844218</c:v>
                </c:pt>
                <c:pt idx="1">
                  <c:v>19.597989949748744</c:v>
                </c:pt>
                <c:pt idx="2">
                  <c:v>37.437185929648244</c:v>
                </c:pt>
                <c:pt idx="3">
                  <c:v>22.8643216080402</c:v>
                </c:pt>
                <c:pt idx="4">
                  <c:v>9.2964824120603016</c:v>
                </c:pt>
                <c:pt idx="5">
                  <c:v>4.0201005025125625</c:v>
                </c:pt>
                <c:pt idx="6">
                  <c:v>2.2613065326633168</c:v>
                </c:pt>
                <c:pt idx="7">
                  <c:v>1.5075376884422109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A-4D57-BF69-68D939B8E8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7543296"/>
        <c:axId val="367547040"/>
      </c:barChart>
      <c:catAx>
        <c:axId val="3675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7547040"/>
        <c:crosses val="autoZero"/>
        <c:auto val="1"/>
        <c:lblAlgn val="ctr"/>
        <c:lblOffset val="100"/>
        <c:noMultiLvlLbl val="0"/>
      </c:catAx>
      <c:valAx>
        <c:axId val="3675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5026246719160092E-3"/>
              <c:y val="2.632795900512436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7543296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58674557507234659"/>
          <c:y val="2.3809523809523808E-2"/>
          <c:w val="0.40043391210714047"/>
          <c:h val="6.30502437195350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971195908203779E-2"/>
          <c:y val="8.6859767529058871E-2"/>
          <c:w val="0.94757806716468129"/>
          <c:h val="0.79812023497062867"/>
        </c:manualLayout>
      </c:layout>
      <c:lineChart>
        <c:grouping val="standard"/>
        <c:varyColors val="0"/>
        <c:ser>
          <c:idx val="0"/>
          <c:order val="0"/>
          <c:tx>
            <c:strRef>
              <c:f>'T02'!$E$1048532</c:f>
              <c:strCache>
                <c:ptCount val="1"/>
                <c:pt idx="0">
                  <c:v>معدل الزواج العام   General Marriage Rate</c:v>
                </c:pt>
              </c:strCache>
            </c:strRef>
          </c:tx>
          <c:spPr>
            <a:ln w="28575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5-4424-B390-2AB5307086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5-4424-B390-2AB5307086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5-4424-B390-2AB5307086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5-4424-B390-2AB5307086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5-4424-B390-2AB5307086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5-4424-B390-2AB5307086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5-4424-B390-2AB5307086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5-4424-B390-2AB5307086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5-4424-B390-2AB5307086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5-4424-B390-2AB5307086A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5-4424-B390-2AB5307086A2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B59F54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D95-4424-B390-2AB53070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'T02'!$D$1048533:$D$1048545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'T02'!$E$1048533:$E$1048545</c:f>
              <c:numCache>
                <c:formatCode>0.0</c:formatCode>
                <c:ptCount val="13"/>
                <c:pt idx="0">
                  <c:v>5.3983507702797731</c:v>
                </c:pt>
                <c:pt idx="1">
                  <c:v>5.0580967279417015</c:v>
                </c:pt>
                <c:pt idx="2">
                  <c:v>7.1630918228158604</c:v>
                </c:pt>
                <c:pt idx="3">
                  <c:v>7.8</c:v>
                </c:pt>
                <c:pt idx="4">
                  <c:v>7.4</c:v>
                </c:pt>
                <c:pt idx="5">
                  <c:v>7.9</c:v>
                </c:pt>
                <c:pt idx="6">
                  <c:v>6.4</c:v>
                </c:pt>
                <c:pt idx="7">
                  <c:v>6.2</c:v>
                </c:pt>
                <c:pt idx="8">
                  <c:v>5.6</c:v>
                </c:pt>
                <c:pt idx="9">
                  <c:v>5.0066199470570041</c:v>
                </c:pt>
                <c:pt idx="10">
                  <c:v>4.6631498885284319</c:v>
                </c:pt>
                <c:pt idx="11">
                  <c:v>5.1396516534138259</c:v>
                </c:pt>
                <c:pt idx="12">
                  <c:v>5.2526188869957062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2D95-4424-B390-2AB5307086A2}"/>
            </c:ext>
          </c:extLst>
        </c:ser>
        <c:ser>
          <c:idx val="1"/>
          <c:order val="1"/>
          <c:tx>
            <c:strRef>
              <c:f>'T02'!$F$1048532</c:f>
              <c:strCache>
                <c:ptCount val="1"/>
                <c:pt idx="0">
                  <c:v>معدل الزواج الخام   Crude Marriage Rate</c:v>
                </c:pt>
              </c:strCache>
            </c:strRef>
          </c:tx>
          <c:spPr>
            <a:ln w="28575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95-4424-B390-2AB5307086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95-4424-B390-2AB5307086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5-4424-B390-2AB5307086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95-4424-B390-2AB5307086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5-4424-B390-2AB5307086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95-4424-B390-2AB5307086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5-4424-B390-2AB5307086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95-4424-B390-2AB5307086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95-4424-B390-2AB5307086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95-4424-B390-2AB5307086A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95-4424-B390-2AB5307086A2}"/>
                </c:ext>
              </c:extLst>
            </c:dLbl>
            <c:dLbl>
              <c:idx val="1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C1001F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D95-4424-B390-2AB5307086A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'T02'!$D$1048533:$D$1048545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'T02'!$F$1048533:$F$1048545</c:f>
              <c:numCache>
                <c:formatCode>0.0</c:formatCode>
                <c:ptCount val="13"/>
                <c:pt idx="0">
                  <c:v>4.2998434337648455</c:v>
                </c:pt>
                <c:pt idx="1">
                  <c:v>4.0373027236327914</c:v>
                </c:pt>
                <c:pt idx="2">
                  <c:v>5.6643403457682719</c:v>
                </c:pt>
                <c:pt idx="3">
                  <c:v>6.3</c:v>
                </c:pt>
                <c:pt idx="4">
                  <c:v>6</c:v>
                </c:pt>
                <c:pt idx="5">
                  <c:v>5.8</c:v>
                </c:pt>
                <c:pt idx="6">
                  <c:v>5.0999999999999996</c:v>
                </c:pt>
                <c:pt idx="7">
                  <c:v>4.9000000000000004</c:v>
                </c:pt>
                <c:pt idx="8">
                  <c:v>4.5</c:v>
                </c:pt>
                <c:pt idx="9">
                  <c:v>4.0177208166371834</c:v>
                </c:pt>
                <c:pt idx="10">
                  <c:v>3.7229841025074202</c:v>
                </c:pt>
                <c:pt idx="11">
                  <c:v>4.0931827382618167</c:v>
                </c:pt>
                <c:pt idx="12">
                  <c:v>4.2336799912255341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2D95-4424-B390-2AB5307086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7677551"/>
        <c:axId val="2077684623"/>
      </c:lineChart>
      <c:catAx>
        <c:axId val="207767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84623"/>
        <c:crosses val="autoZero"/>
        <c:auto val="1"/>
        <c:lblAlgn val="ctr"/>
        <c:lblOffset val="100"/>
        <c:tickMarkSkip val="1"/>
        <c:noMultiLvlLbl val="1"/>
      </c:catAx>
      <c:valAx>
        <c:axId val="2077684623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rtl="1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معدل </a:t>
                </a:r>
                <a:r>
                  <a:rPr lang="en-US" sz="800">
                    <a:latin typeface="Helvetica" pitchFamily="2" charset="0"/>
                  </a:rPr>
                  <a:t>Rate</a:t>
                </a:r>
                <a:endParaRPr lang="en-US"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1.386076740407449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rtl="1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77551"/>
        <c:crosses val="autoZero"/>
        <c:crossBetween val="between"/>
        <c:majorUnit val="1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29431623931623935"/>
          <c:y val="2.3809523809523808E-2"/>
          <c:w val="0.69286324786324782"/>
          <c:h val="5.1145481814773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51975233864998E-2"/>
          <c:y val="9.3008998875140608E-2"/>
          <c:w val="0.92790108635523694"/>
          <c:h val="0.81945350581177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T09B!$A$1048565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T09B!$B$1048564:$J$1048564</c15:sqref>
                  </c15:fullRef>
                </c:ext>
              </c:extLst>
              <c:f>T09B!$C$1048564:$J$1048564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T09B!$B$1048565:$J$1048565</c15:sqref>
                  </c15:fullRef>
                </c:ext>
              </c:extLst>
              <c:f>T09B!$C$1048565:$J$1048565</c:f>
              <c:numCache>
                <c:formatCode>0.0</c:formatCode>
                <c:ptCount val="8"/>
                <c:pt idx="0">
                  <c:v>5.4878048780487809</c:v>
                </c:pt>
                <c:pt idx="1">
                  <c:v>18.089430894308943</c:v>
                </c:pt>
                <c:pt idx="2">
                  <c:v>42.276422764227647</c:v>
                </c:pt>
                <c:pt idx="3">
                  <c:v>20.325203252032519</c:v>
                </c:pt>
                <c:pt idx="4">
                  <c:v>7.7235772357723578</c:v>
                </c:pt>
                <c:pt idx="5">
                  <c:v>2.8455284552845526</c:v>
                </c:pt>
                <c:pt idx="6">
                  <c:v>1.4227642276422763</c:v>
                </c:pt>
                <c:pt idx="7">
                  <c:v>1.8292682926829267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6-460D-9107-0EA07BEF17E7}"/>
            </c:ext>
          </c:extLst>
        </c:ser>
        <c:ser>
          <c:idx val="1"/>
          <c:order val="1"/>
          <c:tx>
            <c:strRef>
              <c:f>T09B!$A$1048566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T09B!$B$1048564:$J$1048564</c15:sqref>
                  </c15:fullRef>
                </c:ext>
              </c:extLst>
              <c:f>T09B!$C$1048564:$J$1048564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T09B!$B$1048566:$J$1048566</c15:sqref>
                  </c15:fullRef>
                </c:ext>
              </c:extLst>
              <c:f>T09B!$C$1048566:$J$1048566</c:f>
              <c:numCache>
                <c:formatCode>0.0</c:formatCode>
                <c:ptCount val="8"/>
                <c:pt idx="0">
                  <c:v>9.0452261306532673</c:v>
                </c:pt>
                <c:pt idx="1">
                  <c:v>38.693467336683419</c:v>
                </c:pt>
                <c:pt idx="2">
                  <c:v>30.904522613065328</c:v>
                </c:pt>
                <c:pt idx="3">
                  <c:v>11.557788944723619</c:v>
                </c:pt>
                <c:pt idx="4">
                  <c:v>6.0301507537688437</c:v>
                </c:pt>
                <c:pt idx="5">
                  <c:v>2.0100502512562812</c:v>
                </c:pt>
                <c:pt idx="6">
                  <c:v>0.50251256281407031</c:v>
                </c:pt>
                <c:pt idx="7">
                  <c:v>1.256281407035176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6-460D-9107-0EA07BEF17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6117264"/>
        <c:axId val="806117680"/>
      </c:barChart>
      <c:catAx>
        <c:axId val="80611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6117680"/>
        <c:crosses val="autoZero"/>
        <c:auto val="1"/>
        <c:lblAlgn val="ctr"/>
        <c:lblOffset val="100"/>
        <c:noMultiLvlLbl val="0"/>
      </c:catAx>
      <c:valAx>
        <c:axId val="80611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7.2000374953130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06117264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1452335285012449"/>
          <c:y val="2.3809523809523808E-2"/>
          <c:w val="0.37265613432936268"/>
          <c:h val="4.32089738782652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691095816412779E-2"/>
          <c:y val="9.0223380859423261E-2"/>
          <c:w val="0.94355264913919656"/>
          <c:h val="0.7396449402158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T10A!$A$1048548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T10A!$B$1048547:$F$1048547</c15:sqref>
                  </c15:fullRef>
                </c:ext>
              </c:extLst>
              <c:f>T10A!$C$1048547:$F$1048547</c:f>
              <c:strCache>
                <c:ptCount val="4"/>
                <c:pt idx="0">
                  <c:v>ابتدائي
Primary</c:v>
                </c:pt>
                <c:pt idx="1">
                  <c:v>إعدادي
Intermediate</c:v>
                </c:pt>
                <c:pt idx="2">
                  <c:v>ثانوي
Secondary</c:v>
                </c:pt>
                <c:pt idx="3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T10A!$B$1048548:$F$1048548</c15:sqref>
                  </c15:fullRef>
                </c:ext>
              </c:extLst>
              <c:f>T10A!$C$1048548:$F$1048548</c:f>
              <c:numCache>
                <c:formatCode>0.00</c:formatCode>
                <c:ptCount val="4"/>
                <c:pt idx="0">
                  <c:v>1.214574898785425</c:v>
                </c:pt>
                <c:pt idx="1">
                  <c:v>5.5060728744939276</c:v>
                </c:pt>
                <c:pt idx="2">
                  <c:v>32.388663967611336</c:v>
                </c:pt>
                <c:pt idx="3">
                  <c:v>60.890688259109318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6-48B2-862F-2CC13DBF839B}"/>
            </c:ext>
          </c:extLst>
        </c:ser>
        <c:ser>
          <c:idx val="1"/>
          <c:order val="1"/>
          <c:tx>
            <c:strRef>
              <c:f>T10A!$A$1048549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T10A!$B$1048547:$F$1048547</c15:sqref>
                  </c15:fullRef>
                </c:ext>
              </c:extLst>
              <c:f>T10A!$C$1048547:$F$1048547</c:f>
              <c:strCache>
                <c:ptCount val="4"/>
                <c:pt idx="0">
                  <c:v>ابتدائي
Primary</c:v>
                </c:pt>
                <c:pt idx="1">
                  <c:v>إعدادي
Intermediate</c:v>
                </c:pt>
                <c:pt idx="2">
                  <c:v>ثانوي
Secondary</c:v>
                </c:pt>
                <c:pt idx="3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T10A!$B$1048549:$F$1048549</c15:sqref>
                  </c15:fullRef>
                </c:ext>
              </c:extLst>
              <c:f>T10A!$C$1048549:$F$1048549</c:f>
              <c:numCache>
                <c:formatCode>0.00</c:formatCode>
                <c:ptCount val="4"/>
                <c:pt idx="0">
                  <c:v>0.89538171536286526</c:v>
                </c:pt>
                <c:pt idx="1">
                  <c:v>8.482563619227145</c:v>
                </c:pt>
                <c:pt idx="2">
                  <c:v>41.682375117813386</c:v>
                </c:pt>
                <c:pt idx="3">
                  <c:v>48.89255419415646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6-48B2-862F-2CC13DBF83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4850400"/>
        <c:axId val="764867040"/>
      </c:barChart>
      <c:catAx>
        <c:axId val="7648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764867040"/>
        <c:crosses val="autoZero"/>
        <c:auto val="1"/>
        <c:lblAlgn val="ctr"/>
        <c:lblOffset val="100"/>
        <c:noMultiLvlLbl val="0"/>
      </c:catAx>
      <c:valAx>
        <c:axId val="76486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4.6604751329161229E-5"/>
              <c:y val="2.8018372703412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64850400"/>
        <c:crosses val="autoZero"/>
        <c:crossBetween val="between"/>
        <c:majorUnit val="1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2246719160104991"/>
          <c:y val="3.1766914552347626E-2"/>
          <c:w val="0.37425802543912778"/>
          <c:h val="6.16203703703703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63883035747299E-2"/>
          <c:y val="8.434039495063117E-2"/>
          <c:w val="0.94375692182023685"/>
          <c:h val="0.76134660250801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T10A!$A$1048552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T10A!$B$1048551:$F$1048551</c:f>
              <c:strCache>
                <c:ptCount val="5"/>
                <c:pt idx="0">
                  <c:v>أمية/ تقرأ و تكتب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 Secondary</c:v>
                </c:pt>
              </c:strCache>
            </c:strRef>
          </c:cat>
          <c:val>
            <c:numRef>
              <c:f>T10A!$B$1048552:$F$1048552</c:f>
              <c:numCache>
                <c:formatCode>0.00</c:formatCode>
                <c:ptCount val="5"/>
                <c:pt idx="0">
                  <c:v>8.0971659919028341E-2</c:v>
                </c:pt>
                <c:pt idx="1">
                  <c:v>1.1336032388663968</c:v>
                </c:pt>
                <c:pt idx="2">
                  <c:v>3.7246963562753042</c:v>
                </c:pt>
                <c:pt idx="3">
                  <c:v>37.327935222672068</c:v>
                </c:pt>
                <c:pt idx="4">
                  <c:v>57.732793522267215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E-4915-BC62-61444D86D0CD}"/>
            </c:ext>
          </c:extLst>
        </c:ser>
        <c:ser>
          <c:idx val="1"/>
          <c:order val="1"/>
          <c:tx>
            <c:strRef>
              <c:f>T10A!$A$1048553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T10A!$B$1048551:$F$1048551</c:f>
              <c:strCache>
                <c:ptCount val="5"/>
                <c:pt idx="0">
                  <c:v>أمية/ تقرأ و تكتب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 Secondary</c:v>
                </c:pt>
              </c:strCache>
            </c:strRef>
          </c:cat>
          <c:val>
            <c:numRef>
              <c:f>T10A!$B$1048553:$F$1048553</c:f>
              <c:numCache>
                <c:formatCode>General</c:formatCode>
                <c:ptCount val="5"/>
                <c:pt idx="0" formatCode="0.00">
                  <c:v>0</c:v>
                </c:pt>
                <c:pt idx="1">
                  <c:v>0.44769085768143263</c:v>
                </c:pt>
                <c:pt idx="2" formatCode="0.00">
                  <c:v>2.3562676720075402</c:v>
                </c:pt>
                <c:pt idx="3" formatCode="0.00">
                  <c:v>28.53440150801131</c:v>
                </c:pt>
                <c:pt idx="4" formatCode="0.00">
                  <c:v>68.661639962299716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E-4915-BC62-61444D86D0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0869568"/>
        <c:axId val="360869984"/>
      </c:barChart>
      <c:catAx>
        <c:axId val="36086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360869984"/>
        <c:crosses val="autoZero"/>
        <c:auto val="1"/>
        <c:lblAlgn val="ctr"/>
        <c:lblOffset val="100"/>
        <c:noMultiLvlLbl val="0"/>
      </c:catAx>
      <c:valAx>
        <c:axId val="36086998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1032034457231306E-3"/>
              <c:y val="3.5104986876640417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086956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4.4789857998519436E-2"/>
          <c:y val="2.7524059492563431E-2"/>
          <c:w val="0.43954101891109765"/>
          <c:h val="4.6781860600758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981963792987416E-2"/>
          <c:y val="9.5401720618256067E-2"/>
          <c:w val="0.94789437378020058"/>
          <c:h val="0.742823709536308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T10B!$A$1048564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T10B!$B$1048563:$F$1048563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T10B!$B$1048564:$F$1048564</c:f>
              <c:numCache>
                <c:formatCode>0.00</c:formatCode>
                <c:ptCount val="5"/>
                <c:pt idx="0">
                  <c:v>0</c:v>
                </c:pt>
                <c:pt idx="1">
                  <c:v>0.6097560975609756</c:v>
                </c:pt>
                <c:pt idx="2">
                  <c:v>2.6422764227642279</c:v>
                </c:pt>
                <c:pt idx="3">
                  <c:v>19.918699186991869</c:v>
                </c:pt>
                <c:pt idx="4">
                  <c:v>76.829268292682926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F-49EE-93B2-9E07F20EAC9A}"/>
            </c:ext>
          </c:extLst>
        </c:ser>
        <c:ser>
          <c:idx val="1"/>
          <c:order val="1"/>
          <c:tx>
            <c:strRef>
              <c:f>T10B!$A$1048565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T10B!$B$1048563:$F$1048563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T10B!$B$1048565:$F$1048565</c:f>
              <c:numCache>
                <c:formatCode>0.00</c:formatCode>
                <c:ptCount val="5"/>
                <c:pt idx="0">
                  <c:v>0.25125628140703515</c:v>
                </c:pt>
                <c:pt idx="1">
                  <c:v>1.0050251256281406</c:v>
                </c:pt>
                <c:pt idx="2">
                  <c:v>5.025125628140704</c:v>
                </c:pt>
                <c:pt idx="3">
                  <c:v>42.462311557788944</c:v>
                </c:pt>
                <c:pt idx="4">
                  <c:v>51.256281407035175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F-49EE-93B2-9E07F20EAC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4869952"/>
        <c:axId val="764870368"/>
      </c:barChart>
      <c:catAx>
        <c:axId val="7648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764870368"/>
        <c:crosses val="autoZero"/>
        <c:auto val="1"/>
        <c:lblAlgn val="ctr"/>
        <c:lblOffset val="100"/>
        <c:noMultiLvlLbl val="0"/>
      </c:catAx>
      <c:valAx>
        <c:axId val="76487036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3.8697085941180746E-5"/>
              <c:y val="2.356736657917760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869952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4.0292247122955788E-2"/>
          <c:y val="2.2471930592009332E-2"/>
          <c:w val="0.4543078269062521"/>
          <c:h val="6.8767497812773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12086950669627E-2"/>
          <c:y val="0.10853419364246136"/>
          <c:w val="0.94270644054108621"/>
          <c:h val="0.729691236512102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T10B!$A$1048568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T10B!$B$1048567:$F$1048567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T10B!$B$1048568:$F$1048568</c:f>
              <c:numCache>
                <c:formatCode>0.00</c:formatCode>
                <c:ptCount val="5"/>
                <c:pt idx="0">
                  <c:v>0.20325203252032523</c:v>
                </c:pt>
                <c:pt idx="1">
                  <c:v>1.4227642276422763</c:v>
                </c:pt>
                <c:pt idx="2">
                  <c:v>2.8455284552845526</c:v>
                </c:pt>
                <c:pt idx="3">
                  <c:v>23.373983739837399</c:v>
                </c:pt>
                <c:pt idx="4">
                  <c:v>72.154471544715449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D-43DA-ACC8-F37002C3373F}"/>
            </c:ext>
          </c:extLst>
        </c:ser>
        <c:ser>
          <c:idx val="1"/>
          <c:order val="1"/>
          <c:tx>
            <c:strRef>
              <c:f>T10B!$A$1048569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T10B!$B$1048567:$F$1048567</c:f>
              <c:strCache>
                <c:ptCount val="5"/>
                <c:pt idx="0">
                  <c:v>أمي/يقرأ و 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T10B!$B$1048569:$F$1048569</c:f>
              <c:numCache>
                <c:formatCode>0.00</c:formatCode>
                <c:ptCount val="5"/>
                <c:pt idx="0">
                  <c:v>0</c:v>
                </c:pt>
                <c:pt idx="1">
                  <c:v>1.256281407035176</c:v>
                </c:pt>
                <c:pt idx="2">
                  <c:v>2.2613065326633168</c:v>
                </c:pt>
                <c:pt idx="3">
                  <c:v>41.206030150753769</c:v>
                </c:pt>
                <c:pt idx="4">
                  <c:v>55.276381909547737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9D-43DA-ACC8-F37002C337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4859552"/>
        <c:axId val="764870784"/>
      </c:barChart>
      <c:catAx>
        <c:axId val="7648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764870784"/>
        <c:crosses val="autoZero"/>
        <c:auto val="1"/>
        <c:lblAlgn val="ctr"/>
        <c:lblOffset val="100"/>
        <c:noMultiLvlLbl val="0"/>
      </c:catAx>
      <c:valAx>
        <c:axId val="76487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5.6918365973484099E-4"/>
              <c:y val="2.31736657917760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64859552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4.5822228952150212E-2"/>
          <c:y val="4.7482137649460486E-2"/>
          <c:w val="0.39962076855777645"/>
          <c:h val="6.0093321668124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298783106657133E-2"/>
          <c:y val="9.1794254884806081E-2"/>
          <c:w val="0.94220326095601681"/>
          <c:h val="0.82494167395742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'T11'!$A$1048568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'T11'!$B$1048567:$J$1048567</c15:sqref>
                  </c15:fullRef>
                </c:ext>
              </c:extLst>
              <c:f>'T11'!$C$1048567:$J$1048567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'T11'!$B$1048568:$J$1048568</c15:sqref>
                  </c15:fullRef>
                </c:ext>
              </c:extLst>
              <c:f>'T11'!$C$1048568:$J$1048568</c:f>
              <c:numCache>
                <c:formatCode>0.00</c:formatCode>
                <c:ptCount val="8"/>
                <c:pt idx="0">
                  <c:v>7.0786516853932584</c:v>
                </c:pt>
                <c:pt idx="1">
                  <c:v>27.303370786516858</c:v>
                </c:pt>
                <c:pt idx="2">
                  <c:v>37.19101123595506</c:v>
                </c:pt>
                <c:pt idx="3">
                  <c:v>16.40449438202247</c:v>
                </c:pt>
                <c:pt idx="4">
                  <c:v>6.9662921348314599</c:v>
                </c:pt>
                <c:pt idx="5">
                  <c:v>2.4719101123595504</c:v>
                </c:pt>
                <c:pt idx="6">
                  <c:v>1.0112359550561798</c:v>
                </c:pt>
                <c:pt idx="7">
                  <c:v>1.5730337078651686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9-49F9-B65B-8D6806574D75}"/>
            </c:ext>
          </c:extLst>
        </c:ser>
        <c:ser>
          <c:idx val="1"/>
          <c:order val="1"/>
          <c:tx>
            <c:strRef>
              <c:f>'T11'!$A$1048569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1.0666666666666666E-2"/>
                  <c:y val="4.0404040404040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9-49F9-B65B-8D6806574D75}"/>
                </c:ext>
              </c:extLst>
            </c:dLbl>
            <c:dLbl>
              <c:idx val="6"/>
              <c:layout>
                <c:manualLayout>
                  <c:x val="8.8888888888887588E-3"/>
                  <c:y val="-1.48146436747869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9-49F9-B65B-8D6806574D75}"/>
                </c:ext>
              </c:extLst>
            </c:dLbl>
            <c:dLbl>
              <c:idx val="7"/>
              <c:layout>
                <c:manualLayout>
                  <c:x val="8.8888888888888889E-3"/>
                  <c:y val="4.0404040404040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9-49F9-B65B-8D6806574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'T11'!$B$1048567:$J$1048567</c15:sqref>
                  </c15:fullRef>
                </c:ext>
              </c:extLst>
              <c:f>'T11'!$C$1048567:$J$1048567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'T11'!$B$1048569:$J$1048569</c15:sqref>
                  </c15:fullRef>
                </c:ext>
              </c:extLst>
              <c:f>'T11'!$C$1048569:$J$1048569</c:f>
              <c:numCache>
                <c:formatCode>0.00</c:formatCode>
                <c:ptCount val="8"/>
                <c:pt idx="0">
                  <c:v>9.8558131045811272</c:v>
                </c:pt>
                <c:pt idx="1">
                  <c:v>42.489505384194196</c:v>
                </c:pt>
                <c:pt idx="2">
                  <c:v>27.486767658331811</c:v>
                </c:pt>
                <c:pt idx="3">
                  <c:v>9.5272860010950904</c:v>
                </c:pt>
                <c:pt idx="4">
                  <c:v>5.0374155867859098</c:v>
                </c:pt>
                <c:pt idx="5">
                  <c:v>2.4822047818945063</c:v>
                </c:pt>
                <c:pt idx="6">
                  <c:v>1.3141084139441503</c:v>
                </c:pt>
                <c:pt idx="7">
                  <c:v>1.7703960576747582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'T11'!$B$1048569</c15:sqref>
                  <c15:dLbl>
                    <c:idx val="-1"/>
                    <c:layout>
                      <c:manualLayout>
                        <c:x val="5.3333333333333332E-3"/>
                        <c:y val="0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FB1B-467E-825A-4D52E9CCE37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18A9-49F9-B65B-8D6806574D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17508336"/>
        <c:axId val="617508752"/>
      </c:barChart>
      <c:catAx>
        <c:axId val="61750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617508752"/>
        <c:crosses val="autoZero"/>
        <c:auto val="1"/>
        <c:lblAlgn val="ctr"/>
        <c:lblOffset val="100"/>
        <c:noMultiLvlLbl val="0"/>
      </c:catAx>
      <c:valAx>
        <c:axId val="61750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1499764452520356E-3"/>
              <c:y val="2.209098862642158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617508336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0137341005451239"/>
          <c:y val="3.8222878390201227E-2"/>
          <c:w val="0.39533986136348342"/>
          <c:h val="5.2179512043753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9916832685075E-2"/>
          <c:y val="0.10144927536231885"/>
          <c:w val="0.94312582613920237"/>
          <c:h val="0.81288913614059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'T12'!$B$1048543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BD0AD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4725398833372522E-17"/>
                  <c:y val="1.81159420289855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7-491A-A645-9DD7DD6D72D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BD0AD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'T12'!$A$1048544:$A$1048546</c:f>
              <c:strCache>
                <c:ptCount val="3"/>
                <c:pt idx="0">
                  <c:v>لم يسبق لها الزواج   Never Married</c:v>
                </c:pt>
                <c:pt idx="1">
                  <c:v>مطلقة   Divorced</c:v>
                </c:pt>
                <c:pt idx="2">
                  <c:v>أرملة   Widowed</c:v>
                </c:pt>
              </c:strCache>
            </c:strRef>
          </c:cat>
          <c:val>
            <c:numRef>
              <c:f>'T12'!$B$1048544:$B$1048546</c:f>
              <c:numCache>
                <c:formatCode>0.00</c:formatCode>
                <c:ptCount val="3"/>
                <c:pt idx="0">
                  <c:v>85.099387236586452</c:v>
                </c:pt>
                <c:pt idx="1">
                  <c:v>14.407412942758929</c:v>
                </c:pt>
                <c:pt idx="2">
                  <c:v>0.49319982065461065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C4-4BA7-92A9-A82EAF21B333}"/>
            </c:ext>
          </c:extLst>
        </c:ser>
        <c:ser>
          <c:idx val="1"/>
          <c:order val="1"/>
          <c:tx>
            <c:strRef>
              <c:f>'T12'!$C$1048543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AB98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AB98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'T12'!$A$1048544:$A$1048546</c:f>
              <c:strCache>
                <c:ptCount val="3"/>
                <c:pt idx="0">
                  <c:v>لم يسبق لها الزواج   Never Married</c:v>
                </c:pt>
                <c:pt idx="1">
                  <c:v>مطلقة   Divorced</c:v>
                </c:pt>
                <c:pt idx="2">
                  <c:v>أرملة   Widowed</c:v>
                </c:pt>
              </c:strCache>
            </c:strRef>
          </c:cat>
          <c:val>
            <c:numRef>
              <c:f>'T12'!$C$1048544:$C$1048546</c:f>
              <c:numCache>
                <c:formatCode>0.00</c:formatCode>
                <c:ptCount val="3"/>
                <c:pt idx="0">
                  <c:v>83.209140586189761</c:v>
                </c:pt>
                <c:pt idx="1">
                  <c:v>16.260970359331015</c:v>
                </c:pt>
                <c:pt idx="2">
                  <c:v>0.52988905447921841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C4-4BA7-92A9-A82EAF21B333}"/>
            </c:ext>
          </c:extLst>
        </c:ser>
        <c:ser>
          <c:idx val="2"/>
          <c:order val="2"/>
          <c:tx>
            <c:strRef>
              <c:f>'T12'!$D$1048543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BEAA6A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9450797666745043E-17"/>
                  <c:y val="1.81159420289855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7-491A-A645-9DD7DD6D72D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EAA6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'T12'!$A$1048544:$A$1048546</c:f>
              <c:strCache>
                <c:ptCount val="3"/>
                <c:pt idx="0">
                  <c:v>لم يسبق لها الزواج   Never Married</c:v>
                </c:pt>
                <c:pt idx="1">
                  <c:v>مطلقة   Divorced</c:v>
                </c:pt>
                <c:pt idx="2">
                  <c:v>أرملة   Widowed</c:v>
                </c:pt>
              </c:strCache>
            </c:strRef>
          </c:cat>
          <c:val>
            <c:numRef>
              <c:f>'T12'!$D$1048544:$D$1048546</c:f>
              <c:numCache>
                <c:formatCode>0.00</c:formatCode>
                <c:ptCount val="3"/>
                <c:pt idx="0">
                  <c:v>83.852280955829102</c:v>
                </c:pt>
                <c:pt idx="1">
                  <c:v>15.369297610427227</c:v>
                </c:pt>
                <c:pt idx="2">
                  <c:v>0.77842143374366402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C4-4BA7-92A9-A82EAF21B333}"/>
            </c:ext>
          </c:extLst>
        </c:ser>
        <c:ser>
          <c:idx val="3"/>
          <c:order val="3"/>
          <c:tx>
            <c:strRef>
              <c:f>'T12'!$E$1048543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B59F5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3.2128514056225196E-3"/>
                  <c:y val="2.1739130434782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7-491A-A645-9DD7DD6D72D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'T12'!$A$1048544:$A$1048546</c:f>
              <c:strCache>
                <c:ptCount val="3"/>
                <c:pt idx="0">
                  <c:v>لم يسبق لها الزواج   Never Married</c:v>
                </c:pt>
                <c:pt idx="1">
                  <c:v>مطلقة   Divorced</c:v>
                </c:pt>
                <c:pt idx="2">
                  <c:v>أرملة   Widowed</c:v>
                </c:pt>
              </c:strCache>
            </c:strRef>
          </c:cat>
          <c:val>
            <c:numRef>
              <c:f>'T12'!$E$1048544:$E$1048546</c:f>
              <c:numCache>
                <c:formatCode>0.00</c:formatCode>
                <c:ptCount val="3"/>
                <c:pt idx="0">
                  <c:v>84.666445403252581</c:v>
                </c:pt>
                <c:pt idx="1">
                  <c:v>14.951875207434451</c:v>
                </c:pt>
                <c:pt idx="2">
                  <c:v>0.38167938931297707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C4-4BA7-92A9-A82EAF21B333}"/>
            </c:ext>
          </c:extLst>
        </c:ser>
        <c:ser>
          <c:idx val="4"/>
          <c:order val="4"/>
          <c:tx>
            <c:strRef>
              <c:f>'T12'!$F$1048543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56533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2463768115942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87-491A-A645-9DD7DD6D72D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806F38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'T12'!$A$1048544:$A$1048546</c:f>
              <c:strCache>
                <c:ptCount val="3"/>
                <c:pt idx="0">
                  <c:v>لم يسبق لها الزواج   Never Married</c:v>
                </c:pt>
                <c:pt idx="1">
                  <c:v>مطلقة   Divorced</c:v>
                </c:pt>
                <c:pt idx="2">
                  <c:v>أرملة   Widowed</c:v>
                </c:pt>
              </c:strCache>
            </c:strRef>
          </c:cat>
          <c:val>
            <c:numRef>
              <c:f>'T12'!$F$1048544:$F$1048546</c:f>
              <c:numCache>
                <c:formatCode>0.00</c:formatCode>
                <c:ptCount val="3"/>
                <c:pt idx="0">
                  <c:v>84.314649081488454</c:v>
                </c:pt>
                <c:pt idx="1">
                  <c:v>15.29282461924949</c:v>
                </c:pt>
                <c:pt idx="2">
                  <c:v>0.39252629926205052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C4-4BA7-92A9-A82EAF21B3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63421872"/>
        <c:axId val="363422288"/>
      </c:barChart>
      <c:catAx>
        <c:axId val="36342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363422288"/>
        <c:crosses val="autoZero"/>
        <c:auto val="1"/>
        <c:lblAlgn val="ctr"/>
        <c:lblOffset val="100"/>
        <c:noMultiLvlLbl val="1"/>
      </c:catAx>
      <c:valAx>
        <c:axId val="36342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5.6127599434685959E-4"/>
              <c:y val="1.05236845394325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3421872"/>
        <c:crosses val="autoZero"/>
        <c:crossBetween val="between"/>
        <c:majorUnit val="15"/>
      </c:valAx>
      <c:spPr>
        <a:noFill/>
        <a:ln w="25400">
          <a:noFill/>
        </a:ln>
        <a:effectLst/>
      </c:spPr>
    </c:plotArea>
    <c:legend>
      <c:legendPos val="tr"/>
      <c:layout>
        <c:manualLayout>
          <c:xMode val="edge"/>
          <c:yMode val="edge"/>
          <c:x val="0.52789639275859745"/>
          <c:y val="3.3643919510061245E-2"/>
          <c:w val="0.46887526078470959"/>
          <c:h val="6.9643672258359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73411278135696E-2"/>
          <c:y val="8.5470085470085472E-2"/>
          <c:w val="0.94278113417640974"/>
          <c:h val="0.83984595675540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'T12'!$B$1048543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BD0AD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BD0AD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'T12'!$A$1048549:$A$1048552</c:f>
              <c:strCache>
                <c:ptCount val="4"/>
                <c:pt idx="0">
                  <c:v>لم يسبق له الزواج   Never Married</c:v>
                </c:pt>
                <c:pt idx="1">
                  <c:v>متزوج   Married</c:v>
                </c:pt>
                <c:pt idx="2">
                  <c:v>مطلق   Divorced</c:v>
                </c:pt>
                <c:pt idx="3">
                  <c:v>أرمل   Widowed</c:v>
                </c:pt>
              </c:strCache>
            </c:strRef>
          </c:cat>
          <c:val>
            <c:numRef>
              <c:f>'T12'!$B$1048549:$B$1048552</c:f>
              <c:numCache>
                <c:formatCode>0.00</c:formatCode>
                <c:ptCount val="4"/>
                <c:pt idx="0">
                  <c:v>80.929606934688394</c:v>
                </c:pt>
                <c:pt idx="1">
                  <c:v>6.2023613809594984</c:v>
                </c:pt>
                <c:pt idx="2">
                  <c:v>11.851741144821402</c:v>
                </c:pt>
                <c:pt idx="3">
                  <c:v>1.0162905395307129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8-45B6-8EAF-2B3A3436F41B}"/>
            </c:ext>
          </c:extLst>
        </c:ser>
        <c:ser>
          <c:idx val="1"/>
          <c:order val="1"/>
          <c:tx>
            <c:strRef>
              <c:f>'T12'!$C$1048543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AB98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EAA6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'T12'!$A$1048549:$A$1048552</c:f>
              <c:strCache>
                <c:ptCount val="4"/>
                <c:pt idx="0">
                  <c:v>لم يسبق له الزواج   Never Married</c:v>
                </c:pt>
                <c:pt idx="1">
                  <c:v>متزوج   Married</c:v>
                </c:pt>
                <c:pt idx="2">
                  <c:v>مطلق   Divorced</c:v>
                </c:pt>
                <c:pt idx="3">
                  <c:v>أرمل   Widowed</c:v>
                </c:pt>
              </c:strCache>
            </c:strRef>
          </c:cat>
          <c:val>
            <c:numRef>
              <c:f>'T12'!$C$1048549:$C$1048552</c:f>
              <c:numCache>
                <c:formatCode>0.00</c:formatCode>
                <c:ptCount val="4"/>
                <c:pt idx="0">
                  <c:v>78.291107799304513</c:v>
                </c:pt>
                <c:pt idx="1">
                  <c:v>5.9778108958436826</c:v>
                </c:pt>
                <c:pt idx="2">
                  <c:v>12.932604735883423</c:v>
                </c:pt>
                <c:pt idx="3">
                  <c:v>1.2916045702930949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98-45B6-8EAF-2B3A3436F41B}"/>
            </c:ext>
          </c:extLst>
        </c:ser>
        <c:ser>
          <c:idx val="2"/>
          <c:order val="2"/>
          <c:tx>
            <c:strRef>
              <c:f>'T12'!$D$1048543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BEAA6A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EAA6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'T12'!$A$1048549:$A$1048552</c:f>
              <c:strCache>
                <c:ptCount val="4"/>
                <c:pt idx="0">
                  <c:v>لم يسبق له الزواج   Never Married</c:v>
                </c:pt>
                <c:pt idx="1">
                  <c:v>متزوج   Married</c:v>
                </c:pt>
                <c:pt idx="2">
                  <c:v>مطلق   Divorced</c:v>
                </c:pt>
                <c:pt idx="3">
                  <c:v>أرمل   Widowed</c:v>
                </c:pt>
              </c:strCache>
            </c:strRef>
          </c:cat>
          <c:val>
            <c:numRef>
              <c:f>'T12'!$D$1048549:$D$1048552</c:f>
              <c:numCache>
                <c:formatCode>0.00</c:formatCode>
                <c:ptCount val="4"/>
                <c:pt idx="0">
                  <c:v>78.747284576393923</c:v>
                </c:pt>
                <c:pt idx="1">
                  <c:v>6.5351194786386682</c:v>
                </c:pt>
                <c:pt idx="2">
                  <c:v>13.522809558291094</c:v>
                </c:pt>
                <c:pt idx="3">
                  <c:v>1.1947863866763215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98-45B6-8EAF-2B3A3436F41B}"/>
            </c:ext>
          </c:extLst>
        </c:ser>
        <c:ser>
          <c:idx val="3"/>
          <c:order val="3"/>
          <c:tx>
            <c:strRef>
              <c:f>'T12'!$E$1048543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B59F5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'T12'!$A$1048549:$A$1048552</c:f>
              <c:strCache>
                <c:ptCount val="4"/>
                <c:pt idx="0">
                  <c:v>لم يسبق له الزواج   Never Married</c:v>
                </c:pt>
                <c:pt idx="1">
                  <c:v>متزوج   Married</c:v>
                </c:pt>
                <c:pt idx="2">
                  <c:v>مطلق   Divorced</c:v>
                </c:pt>
                <c:pt idx="3">
                  <c:v>أرمل   Widowed</c:v>
                </c:pt>
              </c:strCache>
            </c:strRef>
          </c:cat>
          <c:val>
            <c:numRef>
              <c:f>'T12'!$E$1048549:$E$1048552</c:f>
              <c:numCache>
                <c:formatCode>0.00</c:formatCode>
                <c:ptCount val="4"/>
                <c:pt idx="0">
                  <c:v>80.617324925323601</c:v>
                </c:pt>
                <c:pt idx="1">
                  <c:v>3.7504148689014269</c:v>
                </c:pt>
                <c:pt idx="2">
                  <c:v>14.271490209093926</c:v>
                </c:pt>
                <c:pt idx="3">
                  <c:v>1.3607699966810489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398-45B6-8EAF-2B3A3436F41B}"/>
            </c:ext>
          </c:extLst>
        </c:ser>
        <c:ser>
          <c:idx val="4"/>
          <c:order val="4"/>
          <c:tx>
            <c:strRef>
              <c:f>'T12'!$F$1048543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5653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5653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'T12'!$A$1048549:$A$1048552</c:f>
              <c:strCache>
                <c:ptCount val="4"/>
                <c:pt idx="0">
                  <c:v>لم يسبق له الزواج   Never Married</c:v>
                </c:pt>
                <c:pt idx="1">
                  <c:v>متزوج   Married</c:v>
                </c:pt>
                <c:pt idx="2">
                  <c:v>مطلق   Divorced</c:v>
                </c:pt>
                <c:pt idx="3">
                  <c:v>أرمل   Widowed</c:v>
                </c:pt>
              </c:strCache>
            </c:strRef>
          </c:cat>
          <c:val>
            <c:numRef>
              <c:f>'T12'!$F$1048549:$F$1048552</c:f>
              <c:numCache>
                <c:formatCode>0.00</c:formatCode>
                <c:ptCount val="4"/>
                <c:pt idx="0">
                  <c:v>81.095933427539649</c:v>
                </c:pt>
                <c:pt idx="1">
                  <c:v>4.1921808761186998</c:v>
                </c:pt>
                <c:pt idx="2">
                  <c:v>13.754121526142251</c:v>
                </c:pt>
                <c:pt idx="3">
                  <c:v>0.95776417019940341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A-41AF-98AC-3A8FF55863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63421872"/>
        <c:axId val="363422288"/>
      </c:barChart>
      <c:catAx>
        <c:axId val="36342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363422288"/>
        <c:crosses val="autoZero"/>
        <c:auto val="1"/>
        <c:lblAlgn val="ctr"/>
        <c:lblOffset val="100"/>
        <c:noMultiLvlLbl val="1"/>
      </c:catAx>
      <c:valAx>
        <c:axId val="36342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4.9029207887475602E-3"/>
              <c:y val="5.406199225096861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3421872"/>
        <c:crosses val="autoZero"/>
        <c:crossBetween val="between"/>
        <c:majorUnit val="1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59746550911905238"/>
          <c:y val="1.7094113235845518E-2"/>
          <c:w val="0.38866074433003561"/>
          <c:h val="8.0738345206849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051870634814716E-2"/>
          <c:y val="0.10714285714285714"/>
          <c:w val="0.93619187432079465"/>
          <c:h val="0.79335958005249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T14A!$A$1048564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T14A!$B$1048563:$E$1048563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T14A!$B$1048564:$E$1048564</c:f>
              <c:numCache>
                <c:formatCode>0.00</c:formatCode>
                <c:ptCount val="4"/>
                <c:pt idx="0">
                  <c:v>90.688259109311744</c:v>
                </c:pt>
                <c:pt idx="1">
                  <c:v>7.6923076923076925</c:v>
                </c:pt>
                <c:pt idx="2">
                  <c:v>1.3765182186234819</c:v>
                </c:pt>
                <c:pt idx="3">
                  <c:v>0.24291497975708504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6-4A74-B4F1-FB14A6773485}"/>
            </c:ext>
          </c:extLst>
        </c:ser>
        <c:ser>
          <c:idx val="1"/>
          <c:order val="1"/>
          <c:tx>
            <c:strRef>
              <c:f>T14A!$A$1048565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T14A!$B$1048563:$E$1048563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T14A!$B$1048565:$E$1048565</c:f>
              <c:numCache>
                <c:formatCode>0.00</c:formatCode>
                <c:ptCount val="4"/>
                <c:pt idx="0">
                  <c:v>81.550424128180964</c:v>
                </c:pt>
                <c:pt idx="1">
                  <c:v>15.221489161168709</c:v>
                </c:pt>
                <c:pt idx="2">
                  <c:v>2.7097078228086708</c:v>
                </c:pt>
                <c:pt idx="3">
                  <c:v>0.51837888784165886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6-4A74-B4F1-FB14A67734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79121520"/>
        <c:axId val="879110704"/>
      </c:barChart>
      <c:catAx>
        <c:axId val="87912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79110704"/>
        <c:crosses val="autoZero"/>
        <c:auto val="1"/>
        <c:lblAlgn val="ctr"/>
        <c:lblOffset val="100"/>
        <c:noMultiLvlLbl val="0"/>
      </c:catAx>
      <c:valAx>
        <c:axId val="87911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5034659129147333E-3"/>
              <c:y val="3.415718868474774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79121520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0147822868295309"/>
          <c:y val="3.306867891513561E-2"/>
          <c:w val="0.39524682010902484"/>
          <c:h val="6.701849768778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51079788126608E-2"/>
          <c:y val="9.7297297297297303E-2"/>
          <c:w val="0.94375692182023685"/>
          <c:h val="0.82315896999361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T14A!$A$1048568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T14A!$B$1048567:$E$1048567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T14A!$B$1048568:$E$1048568</c:f>
              <c:numCache>
                <c:formatCode>0.00</c:formatCode>
                <c:ptCount val="4"/>
                <c:pt idx="0">
                  <c:v>85.506072874493938</c:v>
                </c:pt>
                <c:pt idx="1">
                  <c:v>8.7449392712550598</c:v>
                </c:pt>
                <c:pt idx="2">
                  <c:v>3.8056680161943324</c:v>
                </c:pt>
                <c:pt idx="3">
                  <c:v>1.9433198380566803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3C6-BDDE-DDC798ECC702}"/>
            </c:ext>
          </c:extLst>
        </c:ser>
        <c:ser>
          <c:idx val="1"/>
          <c:order val="1"/>
          <c:tx>
            <c:strRef>
              <c:f>T14A!$A$1048569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T14A!$B$1048567:$E$1048567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T14A!$B$1048569:$E$1048569</c:f>
              <c:numCache>
                <c:formatCode>0.00</c:formatCode>
                <c:ptCount val="4"/>
                <c:pt idx="0">
                  <c:v>78.416588124410936</c:v>
                </c:pt>
                <c:pt idx="1">
                  <c:v>17.41281809613572</c:v>
                </c:pt>
                <c:pt idx="2">
                  <c:v>2.992459943449576</c:v>
                </c:pt>
                <c:pt idx="3">
                  <c:v>1.1781338360037701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3C6-BDDE-DDC798ECC7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8557840"/>
        <c:axId val="358558256"/>
      </c:barChart>
      <c:catAx>
        <c:axId val="35855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358558256"/>
        <c:crosses val="autoZero"/>
        <c:auto val="1"/>
        <c:lblAlgn val="ctr"/>
        <c:lblOffset val="100"/>
        <c:noMultiLvlLbl val="0"/>
      </c:catAx>
      <c:valAx>
        <c:axId val="35855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4.8250218722659666E-3"/>
              <c:y val="1.490959463400416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57840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59071269937411675"/>
          <c:y val="3.0880723242927968E-2"/>
          <c:w val="0.40604734504340806"/>
          <c:h val="6.80672483507129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0760481862844E-2"/>
          <c:y val="9.0386201724784399E-2"/>
          <c:w val="0.92984504340803553"/>
          <c:h val="0.79459380077490316"/>
        </c:manualLayout>
      </c:layout>
      <c:lineChart>
        <c:grouping val="standard"/>
        <c:varyColors val="0"/>
        <c:ser>
          <c:idx val="0"/>
          <c:order val="0"/>
          <c:tx>
            <c:strRef>
              <c:f>'T02'!$B$1048532</c:f>
              <c:strCache>
                <c:ptCount val="1"/>
                <c:pt idx="0">
                  <c:v>معدل الطلاق العام   General Divorce Rate</c:v>
                </c:pt>
              </c:strCache>
            </c:strRef>
          </c:tx>
          <c:spPr>
            <a:ln w="28575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C-4E49-90D9-1078FF1784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C-4E49-90D9-1078FF1784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C-4E49-90D9-1078FF1784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C-4E49-90D9-1078FF1784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C-4E49-90D9-1078FF1784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C-4E49-90D9-1078FF1784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C-4E49-90D9-1078FF1784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EC-4E49-90D9-1078FF1784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C-4E49-90D9-1078FF1784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C-4E49-90D9-1078FF1784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C-4E49-90D9-1078FF178477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B59F54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7EC-4E49-90D9-1078FF178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'T02'!$A$1048533:$A$1048545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'T02'!$B$1048533:$B$1048545</c:f>
              <c:numCache>
                <c:formatCode>0.0</c:formatCode>
                <c:ptCount val="13"/>
                <c:pt idx="0">
                  <c:v>1.55440966525324</c:v>
                </c:pt>
                <c:pt idx="1">
                  <c:v>1.6000310012380099</c:v>
                </c:pt>
                <c:pt idx="2">
                  <c:v>1.5</c:v>
                </c:pt>
                <c:pt idx="3">
                  <c:v>1.7</c:v>
                </c:pt>
                <c:pt idx="4">
                  <c:v>1.8</c:v>
                </c:pt>
                <c:pt idx="5">
                  <c:v>1.8</c:v>
                </c:pt>
                <c:pt idx="6">
                  <c:v>1.6</c:v>
                </c:pt>
                <c:pt idx="7">
                  <c:v>1.5</c:v>
                </c:pt>
                <c:pt idx="8">
                  <c:v>1.6</c:v>
                </c:pt>
                <c:pt idx="9">
                  <c:v>1.5992332965512439</c:v>
                </c:pt>
                <c:pt idx="10">
                  <c:v>1.7077393599733921</c:v>
                </c:pt>
                <c:pt idx="11">
                  <c:v>1.47042141561325</c:v>
                </c:pt>
                <c:pt idx="12">
                  <c:v>1.6378868126194801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7EC-4E49-90D9-1078FF178477}"/>
            </c:ext>
          </c:extLst>
        </c:ser>
        <c:ser>
          <c:idx val="1"/>
          <c:order val="1"/>
          <c:tx>
            <c:strRef>
              <c:f>'T02'!$C$1048532</c:f>
              <c:strCache>
                <c:ptCount val="1"/>
                <c:pt idx="0">
                  <c:v>معدل الطلاق الخام   Crude Divorce Rate
</c:v>
                </c:pt>
              </c:strCache>
            </c:strRef>
          </c:tx>
          <c:spPr>
            <a:ln w="28575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C-4E49-90D9-1078FF1784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C-4E49-90D9-1078FF1784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EC-4E49-90D9-1078FF1784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EC-4E49-90D9-1078FF1784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EC-4E49-90D9-1078FF1784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EC-4E49-90D9-1078FF1784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EC-4E49-90D9-1078FF1784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EC-4E49-90D9-1078FF1784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EC-4E49-90D9-1078FF1784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EC-4E49-90D9-1078FF1784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EC-4E49-90D9-1078FF178477}"/>
                </c:ext>
              </c:extLst>
            </c:dLbl>
            <c:dLbl>
              <c:idx val="1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rgbClr val="C1001F"/>
                      </a:solidFill>
                      <a:latin typeface="Helvetica" pitchFamily="2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F7EC-4E49-90D9-1078FF17847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'T02'!$A$1048533:$A$1048545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'T02'!$C$1048533:$C$1048545</c:f>
              <c:numCache>
                <c:formatCode>0.0</c:formatCode>
                <c:ptCount val="13"/>
                <c:pt idx="0">
                  <c:v>1.2381037240700432</c:v>
                </c:pt>
                <c:pt idx="1">
                  <c:v>1.2771225752781954</c:v>
                </c:pt>
                <c:pt idx="2">
                  <c:v>1.1782229586115716</c:v>
                </c:pt>
                <c:pt idx="3">
                  <c:v>1.4</c:v>
                </c:pt>
                <c:pt idx="4">
                  <c:v>1.5</c:v>
                </c:pt>
                <c:pt idx="5">
                  <c:v>1.4</c:v>
                </c:pt>
                <c:pt idx="6">
                  <c:v>1.3</c:v>
                </c:pt>
                <c:pt idx="7">
                  <c:v>1.2</c:v>
                </c:pt>
                <c:pt idx="8">
                  <c:v>1.1000000000000001</c:v>
                </c:pt>
                <c:pt idx="9">
                  <c:v>1.283355432239299</c:v>
                </c:pt>
                <c:pt idx="10">
                  <c:v>1.3634317232752555</c:v>
                </c:pt>
                <c:pt idx="11">
                  <c:v>1.171033362224257</c:v>
                </c:pt>
                <c:pt idx="12">
                  <c:v>1.32015833923283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F7EC-4E49-90D9-1078FF17847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7677551"/>
        <c:axId val="2077684623"/>
      </c:lineChart>
      <c:catAx>
        <c:axId val="207767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84623"/>
        <c:crosses val="autoZero"/>
        <c:auto val="1"/>
        <c:lblAlgn val="ctr"/>
        <c:lblOffset val="100"/>
        <c:tickMarkSkip val="1"/>
        <c:noMultiLvlLbl val="1"/>
      </c:catAx>
      <c:valAx>
        <c:axId val="2077684623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 b="0" i="0" baseline="0">
                    <a:effectLst/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معدل </a:t>
                </a:r>
                <a:r>
                  <a:rPr lang="en-US" sz="800" b="0" i="0" baseline="0">
                    <a:effectLst/>
                    <a:latin typeface="Helvetica" pitchFamily="2" charset="0"/>
                  </a:rPr>
                  <a:t>Rate</a:t>
                </a:r>
                <a:endParaRPr lang="en-US" sz="800">
                  <a:effectLst/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2077677551"/>
        <c:crosses val="autoZero"/>
        <c:crossBetween val="between"/>
        <c:maj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30195521232922806"/>
          <c:y val="2.3809523809523808E-2"/>
          <c:w val="0.68522427485025905"/>
          <c:h val="5.07036620422447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299339088638E-2"/>
          <c:y val="0.10472726473091751"/>
          <c:w val="0.93649938336021255"/>
          <c:h val="0.81353354800030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T14B!$A$1048557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T14B!$B$1048556:$E$1048556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T14B!$B$1048557:$E$1048557</c:f>
              <c:numCache>
                <c:formatCode>General</c:formatCode>
                <c:ptCount val="4"/>
                <c:pt idx="0">
                  <c:v>92.682926829268297</c:v>
                </c:pt>
                <c:pt idx="1">
                  <c:v>6.9105691056910574</c:v>
                </c:pt>
                <c:pt idx="2">
                  <c:v>0.20325203252032523</c:v>
                </c:pt>
                <c:pt idx="3">
                  <c:v>0.20325203252032523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6-4695-9F0B-B3345076CD5C}"/>
            </c:ext>
          </c:extLst>
        </c:ser>
        <c:ser>
          <c:idx val="1"/>
          <c:order val="1"/>
          <c:tx>
            <c:strRef>
              <c:f>T14B!$A$1048558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T14B!$B$1048556:$E$1048556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T14B!$B$1048558:$E$1048558</c:f>
              <c:numCache>
                <c:formatCode>_(* #,##0.00_);_(* \(#,##0.00\);_(* "-"??_);_(@_)</c:formatCode>
                <c:ptCount val="4"/>
                <c:pt idx="0">
                  <c:v>83.668341708542712</c:v>
                </c:pt>
                <c:pt idx="1">
                  <c:v>13.316582914572864</c:v>
                </c:pt>
                <c:pt idx="2">
                  <c:v>2.512562814070352</c:v>
                </c:pt>
                <c:pt idx="3">
                  <c:v>0.50251256281407031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6-4695-9F0B-B3345076CD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2212240"/>
        <c:axId val="812206416"/>
      </c:barChart>
      <c:catAx>
        <c:axId val="81221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12206416"/>
        <c:crosses val="autoZero"/>
        <c:auto val="1"/>
        <c:lblAlgn val="ctr"/>
        <c:lblOffset val="100"/>
        <c:noMultiLvlLbl val="0"/>
      </c:catAx>
      <c:valAx>
        <c:axId val="81220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5.8954169190389661E-3"/>
              <c:y val="2.22404491105278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12212240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4345110707315445"/>
          <c:y val="2.3272725495759448E-2"/>
          <c:w val="0.3443352513628104"/>
          <c:h val="7.7143892940576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40634232315161E-2"/>
          <c:y val="9.1954022988505746E-2"/>
          <c:w val="0.93634600022823233"/>
          <c:h val="0.825703166414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T14B!$A$1048561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T14B!$B$1048560:$E$1048560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T14B!$B$1048561:$E$1048561</c:f>
              <c:numCache>
                <c:formatCode>General</c:formatCode>
                <c:ptCount val="4"/>
                <c:pt idx="0">
                  <c:v>89.22764227642277</c:v>
                </c:pt>
                <c:pt idx="1">
                  <c:v>9.9593495934959346</c:v>
                </c:pt>
                <c:pt idx="2">
                  <c:v>0.6097560975609756</c:v>
                </c:pt>
                <c:pt idx="3">
                  <c:v>0.20325203252032523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B-444C-BD18-0821554A1C81}"/>
            </c:ext>
          </c:extLst>
        </c:ser>
        <c:ser>
          <c:idx val="1"/>
          <c:order val="1"/>
          <c:tx>
            <c:strRef>
              <c:f>T14B!$A$1048562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T14B!$B$1048560:$E$1048560</c:f>
              <c:strCache>
                <c:ptCount val="4"/>
                <c:pt idx="0">
                  <c:v>الأول   First</c:v>
                </c:pt>
                <c:pt idx="1">
                  <c:v>الثاني   Second</c:v>
                </c:pt>
                <c:pt idx="2">
                  <c:v>الثالث   Third</c:v>
                </c:pt>
                <c:pt idx="3">
                  <c:v>الرابع/أكثر   Fourth or More</c:v>
                </c:pt>
              </c:strCache>
            </c:strRef>
          </c:cat>
          <c:val>
            <c:numRef>
              <c:f>T14B!$B$1048562:$E$1048562</c:f>
              <c:numCache>
                <c:formatCode>General</c:formatCode>
                <c:ptCount val="4"/>
                <c:pt idx="0">
                  <c:v>85.929648241206024</c:v>
                </c:pt>
                <c:pt idx="1">
                  <c:v>12.060301507537687</c:v>
                </c:pt>
                <c:pt idx="2">
                  <c:v>1.7587939698492463</c:v>
                </c:pt>
                <c:pt idx="3">
                  <c:v>0.25125628140703515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B-444C-BD18-0821554A1C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0136064"/>
        <c:axId val="890139808"/>
      </c:barChart>
      <c:catAx>
        <c:axId val="8901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90139808"/>
        <c:crosses val="autoZero"/>
        <c:auto val="1"/>
        <c:lblAlgn val="ctr"/>
        <c:lblOffset val="100"/>
        <c:noMultiLvlLbl val="0"/>
      </c:catAx>
      <c:valAx>
        <c:axId val="890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7.5250689817618951E-3"/>
              <c:y val="1.25328083989501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0136064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2864846221145432"/>
          <c:y val="2.4333989501312336E-2"/>
          <c:w val="0.36764738542297598"/>
          <c:h val="6.8599873291700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549654020520158E-2"/>
          <c:y val="9.4614319043452896E-2"/>
          <c:w val="0.93567256820170208"/>
          <c:h val="0.82309383202099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'T17'!$A$1048571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'T17'!$B$1048570:$E$1048570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cat>
          <c:val>
            <c:numRef>
              <c:f>'T17'!$B$1048571:$E$1048571</c:f>
              <c:numCache>
                <c:formatCode>_(* #,##0.00_);_(* \(#,##0.00\);_(* "-"??_);_(@_)</c:formatCode>
                <c:ptCount val="4"/>
                <c:pt idx="0">
                  <c:v>95.393258426966284</c:v>
                </c:pt>
                <c:pt idx="1">
                  <c:v>4.606741573033708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C-468D-9F4B-073A8A561DF3}"/>
            </c:ext>
          </c:extLst>
        </c:ser>
        <c:ser>
          <c:idx val="1"/>
          <c:order val="1"/>
          <c:tx>
            <c:strRef>
              <c:f>'T17'!$A$1048572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'T17'!$B$1048570:$E$1048570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cat>
          <c:val>
            <c:numRef>
              <c:f>'T17'!$B$1048572:$E$1048572</c:f>
              <c:numCache>
                <c:formatCode>_(* #,##0.00_);_(* \(#,##0.00\);_(* "-"??_);_(@_)</c:formatCode>
                <c:ptCount val="4"/>
                <c:pt idx="0">
                  <c:v>95.893411206424531</c:v>
                </c:pt>
                <c:pt idx="1">
                  <c:v>3.7963131958386569</c:v>
                </c:pt>
                <c:pt idx="2">
                  <c:v>0.25552108048914035</c:v>
                </c:pt>
                <c:pt idx="3">
                  <c:v>5.475451724767294E-2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C-468D-9F4B-073A8A561D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2682224"/>
        <c:axId val="892680144"/>
      </c:barChart>
      <c:catAx>
        <c:axId val="89268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2680144"/>
        <c:crosses val="autoZero"/>
        <c:auto val="1"/>
        <c:lblAlgn val="ctr"/>
        <c:lblOffset val="100"/>
        <c:noMultiLvlLbl val="0"/>
      </c:catAx>
      <c:valAx>
        <c:axId val="8926801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5191129954909497E-3"/>
              <c:y val="1.365558471857684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2682224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4679032909347878"/>
          <c:y val="3.8369787109944591E-2"/>
          <c:w val="0.3465053166431119"/>
          <c:h val="4.9259425698338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28972339995953E-2"/>
          <c:y val="4.5584718576844561E-2"/>
          <c:w val="0.94677350427350426"/>
          <c:h val="0.81354440069991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'T20'!$A$1048571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'T20'!$B$1048570:$J$1048570</c:f>
              <c:strCache>
                <c:ptCount val="9"/>
                <c:pt idx="0">
                  <c:v>&lt; 1,000</c:v>
                </c:pt>
                <c:pt idx="1">
                  <c:v>1,000 - 1,999</c:v>
                </c:pt>
                <c:pt idx="2">
                  <c:v>2,000 - 2,999</c:v>
                </c:pt>
                <c:pt idx="3">
                  <c:v>3,000 - 3,999</c:v>
                </c:pt>
                <c:pt idx="4">
                  <c:v>4,000 - 4,999</c:v>
                </c:pt>
                <c:pt idx="5">
                  <c:v>5,000 - 5,999</c:v>
                </c:pt>
                <c:pt idx="6">
                  <c:v>6,000 - 8,999</c:v>
                </c:pt>
                <c:pt idx="7">
                  <c:v>9,000 +</c:v>
                </c:pt>
                <c:pt idx="8">
                  <c:v>غير مبين
Not Stated</c:v>
                </c:pt>
              </c:strCache>
            </c:strRef>
          </c:cat>
          <c:val>
            <c:numRef>
              <c:f>'T20'!$B$1048571:$J$1048571</c:f>
              <c:numCache>
                <c:formatCode>0.00</c:formatCode>
                <c:ptCount val="9"/>
                <c:pt idx="0">
                  <c:v>15.955056179775282</c:v>
                </c:pt>
                <c:pt idx="1">
                  <c:v>8.2022471910112351</c:v>
                </c:pt>
                <c:pt idx="2">
                  <c:v>5.8426966292134832</c:v>
                </c:pt>
                <c:pt idx="3">
                  <c:v>5.8426966292134832</c:v>
                </c:pt>
                <c:pt idx="4">
                  <c:v>4.0449438202247192</c:v>
                </c:pt>
                <c:pt idx="5">
                  <c:v>4.7191011235955056</c:v>
                </c:pt>
                <c:pt idx="6">
                  <c:v>6.6292134831460681</c:v>
                </c:pt>
                <c:pt idx="7">
                  <c:v>8.4269662921348321</c:v>
                </c:pt>
                <c:pt idx="8">
                  <c:v>40.337078651685395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2-4B8B-AB1A-FF5BBF34313C}"/>
            </c:ext>
          </c:extLst>
        </c:ser>
        <c:ser>
          <c:idx val="1"/>
          <c:order val="1"/>
          <c:tx>
            <c:strRef>
              <c:f>'T20'!$A$1048572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'T20'!$B$1048570:$J$1048570</c:f>
              <c:strCache>
                <c:ptCount val="9"/>
                <c:pt idx="0">
                  <c:v>&lt; 1,000</c:v>
                </c:pt>
                <c:pt idx="1">
                  <c:v>1,000 - 1,999</c:v>
                </c:pt>
                <c:pt idx="2">
                  <c:v>2,000 - 2,999</c:v>
                </c:pt>
                <c:pt idx="3">
                  <c:v>3,000 - 3,999</c:v>
                </c:pt>
                <c:pt idx="4">
                  <c:v>4,000 - 4,999</c:v>
                </c:pt>
                <c:pt idx="5">
                  <c:v>5,000 - 5,999</c:v>
                </c:pt>
                <c:pt idx="6">
                  <c:v>6,000 - 8,999</c:v>
                </c:pt>
                <c:pt idx="7">
                  <c:v>9,000 +</c:v>
                </c:pt>
                <c:pt idx="8">
                  <c:v>غير مبين
Not Stated</c:v>
                </c:pt>
              </c:strCache>
            </c:strRef>
          </c:cat>
          <c:val>
            <c:numRef>
              <c:f>'T20'!$B$1048572:$J$1048572</c:f>
              <c:numCache>
                <c:formatCode>0.00</c:formatCode>
                <c:ptCount val="9"/>
                <c:pt idx="0">
                  <c:v>7.9394050009125747</c:v>
                </c:pt>
                <c:pt idx="1">
                  <c:v>36.758532578937761</c:v>
                </c:pt>
                <c:pt idx="2">
                  <c:v>6.3150209892316127</c:v>
                </c:pt>
                <c:pt idx="3">
                  <c:v>5.1834276327797042</c:v>
                </c:pt>
                <c:pt idx="4">
                  <c:v>4.4898704143091805</c:v>
                </c:pt>
                <c:pt idx="5">
                  <c:v>8.1766745756524912</c:v>
                </c:pt>
                <c:pt idx="6">
                  <c:v>10.385106771308633</c:v>
                </c:pt>
                <c:pt idx="7">
                  <c:v>4.4533674028107315</c:v>
                </c:pt>
                <c:pt idx="8">
                  <c:v>16.298594634057309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42-4B8B-AB1A-FF5BBF3431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4913344"/>
        <c:axId val="774911680"/>
      </c:barChart>
      <c:catAx>
        <c:axId val="7749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74911680"/>
        <c:crosses val="autoZero"/>
        <c:auto val="1"/>
        <c:lblAlgn val="ctr"/>
        <c:lblOffset val="100"/>
        <c:noMultiLvlLbl val="0"/>
      </c:catAx>
      <c:valAx>
        <c:axId val="774911680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5.400094218991857E-3"/>
              <c:y val="9.84835228929717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74913344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3244402382394509"/>
          <c:y val="7.5384951881014878E-2"/>
          <c:w val="0.44396347622653165"/>
          <c:h val="6.9034414417790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28972339995953E-2"/>
          <c:y val="0.10434529017206183"/>
          <c:w val="0.9350738609596877"/>
          <c:h val="0.81336286089238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'T22'!$A$1048572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Hadassah Friedlaender" panose="02020603050405020304" pitchFamily="18" charset="-79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'T22'!$B$1048571:$I$1048571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'T22'!$B$1048572:$I$1048572</c:f>
              <c:numCache>
                <c:formatCode>0.00</c:formatCode>
                <c:ptCount val="8"/>
                <c:pt idx="0">
                  <c:v>0.44843049327354262</c:v>
                </c:pt>
                <c:pt idx="1">
                  <c:v>2.2421524663677128</c:v>
                </c:pt>
                <c:pt idx="2">
                  <c:v>14.798206278026907</c:v>
                </c:pt>
                <c:pt idx="3">
                  <c:v>28.699551569506728</c:v>
                </c:pt>
                <c:pt idx="4">
                  <c:v>19.730941704035875</c:v>
                </c:pt>
                <c:pt idx="5">
                  <c:v>15.695067264573993</c:v>
                </c:pt>
                <c:pt idx="6">
                  <c:v>5.8295964125560538</c:v>
                </c:pt>
                <c:pt idx="7">
                  <c:v>12.556053811659194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A-43C7-A3E8-82B76CE5E4FF}"/>
            </c:ext>
          </c:extLst>
        </c:ser>
        <c:ser>
          <c:idx val="1"/>
          <c:order val="1"/>
          <c:tx>
            <c:strRef>
              <c:f>'T22'!$A$1048573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'T22'!$B$1048571:$I$1048571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'T22'!$B$1048573:$I$1048573</c:f>
              <c:numCache>
                <c:formatCode>0.00</c:formatCode>
                <c:ptCount val="8"/>
                <c:pt idx="0">
                  <c:v>0.17016449234259784</c:v>
                </c:pt>
                <c:pt idx="1">
                  <c:v>6.012478729438457</c:v>
                </c:pt>
                <c:pt idx="2">
                  <c:v>20.873511060692003</c:v>
                </c:pt>
                <c:pt idx="3">
                  <c:v>22.234826999432787</c:v>
                </c:pt>
                <c:pt idx="4">
                  <c:v>15.768576290414066</c:v>
                </c:pt>
                <c:pt idx="5">
                  <c:v>12.762336925694839</c:v>
                </c:pt>
                <c:pt idx="6">
                  <c:v>7.8842881452070328</c:v>
                </c:pt>
                <c:pt idx="7">
                  <c:v>14.293817356778218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A-43C7-A3E8-82B76CE5E4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8108752"/>
        <c:axId val="898109168"/>
      </c:barChart>
      <c:catAx>
        <c:axId val="89810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8109168"/>
        <c:crosses val="autoZero"/>
        <c:auto val="1"/>
        <c:lblAlgn val="ctr"/>
        <c:lblOffset val="100"/>
        <c:noMultiLvlLbl val="0"/>
      </c:catAx>
      <c:valAx>
        <c:axId val="89810916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Hadassah Friedlaender" panose="020B0604020202020204" pitchFamily="18" charset="-79"/>
                  </a:defRPr>
                </a:pPr>
                <a:r>
                  <a:rPr lang="en-US">
                    <a:latin typeface="Helvetica" pitchFamily="2" charset="0"/>
                    <a:cs typeface="Hadassah Friedlaender" panose="020B0604020202020204" pitchFamily="18" charset="-79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9.6735984924961309E-3"/>
              <c:y val="1.924394867308254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Hadassah Friedlaender" panose="020B0604020202020204" pitchFamily="18" charset="-79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8108752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5998654014402036"/>
          <c:y val="3.8989865850102064E-2"/>
          <c:w val="0.3306559997308029"/>
          <c:h val="4.9871053247056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28972339995953E-2"/>
          <c:y val="8.8384004082822987E-2"/>
          <c:w val="0.93527760952957806"/>
          <c:h val="0.759256016749980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'T23'!$B$1048559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'T23'!$A$1048560:$A$1048564</c:f>
              <c:strCache>
                <c:ptCount val="5"/>
                <c:pt idx="0">
                  <c:v>أمي/ 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'T23'!$B$1048560:$B$1048564</c:f>
              <c:numCache>
                <c:formatCode>0.00</c:formatCode>
                <c:ptCount val="5"/>
                <c:pt idx="0">
                  <c:v>0</c:v>
                </c:pt>
                <c:pt idx="1">
                  <c:v>2.6905829596412558</c:v>
                </c:pt>
                <c:pt idx="2">
                  <c:v>8.5201793721973083</c:v>
                </c:pt>
                <c:pt idx="3">
                  <c:v>46.188340807174889</c:v>
                </c:pt>
                <c:pt idx="4">
                  <c:v>42.600896860986545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8-41B0-8434-A3BCB1808863}"/>
            </c:ext>
          </c:extLst>
        </c:ser>
        <c:ser>
          <c:idx val="1"/>
          <c:order val="1"/>
          <c:tx>
            <c:strRef>
              <c:f>'T23'!$C$1048559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'T23'!$A$1048560:$A$1048564</c:f>
              <c:strCache>
                <c:ptCount val="5"/>
                <c:pt idx="0">
                  <c:v>أمي/ 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'T23'!$C$1048560:$C$1048564</c:f>
              <c:numCache>
                <c:formatCode>0.00</c:formatCode>
                <c:ptCount val="5"/>
                <c:pt idx="0">
                  <c:v>0.28392958546280522</c:v>
                </c:pt>
                <c:pt idx="1">
                  <c:v>2.9528676888131744</c:v>
                </c:pt>
                <c:pt idx="2">
                  <c:v>13.287904599659283</c:v>
                </c:pt>
                <c:pt idx="3">
                  <c:v>47.47302668938103</c:v>
                </c:pt>
                <c:pt idx="4">
                  <c:v>36.002271436683699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8-41B0-8434-A3BCB18088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2693456"/>
        <c:axId val="892682640"/>
      </c:barChart>
      <c:catAx>
        <c:axId val="89269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92682640"/>
        <c:crosses val="autoZero"/>
        <c:auto val="1"/>
        <c:lblAlgn val="ctr"/>
        <c:lblOffset val="100"/>
        <c:noMultiLvlLbl val="0"/>
      </c:catAx>
      <c:valAx>
        <c:axId val="8926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5624873813850196E-3"/>
              <c:y val="1.154855643044619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269345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8349989905108012E-2"/>
          <c:y val="3.4328885972586758E-2"/>
          <c:w val="0.34372097718554417"/>
          <c:h val="4.71374575202468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55468066491688E-2"/>
          <c:y val="0.1060323709536308"/>
          <c:w val="0.93955111380308232"/>
          <c:h val="0.72756342957130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'T24'!$B$1048535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'T24'!$A$1048536:$A$1048541</c15:sqref>
                  </c15:fullRef>
                </c:ext>
              </c:extLst>
              <c:f>'T24'!$A$1048536:$A$1048540</c:f>
              <c:strCache>
                <c:ptCount val="5"/>
                <c:pt idx="0">
                  <c:v>أمي/يقرأ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'T24'!$B$1048536:$B$1048541</c15:sqref>
                  </c15:fullRef>
                </c:ext>
              </c:extLst>
              <c:f>'T24'!$B$1048536:$B$1048540</c:f>
              <c:numCache>
                <c:formatCode>0.00</c:formatCode>
                <c:ptCount val="5"/>
                <c:pt idx="0">
                  <c:v>1.3550135501355014</c:v>
                </c:pt>
                <c:pt idx="1">
                  <c:v>7.0460704607046063</c:v>
                </c:pt>
                <c:pt idx="2">
                  <c:v>15.447154471544716</c:v>
                </c:pt>
                <c:pt idx="3">
                  <c:v>42.005420054200542</c:v>
                </c:pt>
                <c:pt idx="4">
                  <c:v>34.146341463414636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D-443E-9876-C0011BF1D2E2}"/>
            </c:ext>
          </c:extLst>
        </c:ser>
        <c:ser>
          <c:idx val="1"/>
          <c:order val="1"/>
          <c:tx>
            <c:strRef>
              <c:f>'T24'!$C$1048535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'T24'!$A$1048536:$A$1048541</c15:sqref>
                  </c15:fullRef>
                </c:ext>
              </c:extLst>
              <c:f>'T24'!$A$1048536:$A$1048540</c:f>
              <c:strCache>
                <c:ptCount val="5"/>
                <c:pt idx="0">
                  <c:v>أمي/يقرأ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'T24'!$C$1048536:$C$1048541</c15:sqref>
                  </c15:fullRef>
                </c:ext>
              </c:extLst>
              <c:f>'T24'!$C$1048536:$C$1048540</c:f>
              <c:numCache>
                <c:formatCode>0.00</c:formatCode>
                <c:ptCount val="5"/>
                <c:pt idx="0">
                  <c:v>0.49474335188620905</c:v>
                </c:pt>
                <c:pt idx="1">
                  <c:v>1.855287569573284</c:v>
                </c:pt>
                <c:pt idx="2">
                  <c:v>7.421150278293136</c:v>
                </c:pt>
                <c:pt idx="3">
                  <c:v>39.579468150896723</c:v>
                </c:pt>
                <c:pt idx="4">
                  <c:v>50.649350649350644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D-443E-9876-C0011BF1D2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0607296"/>
        <c:axId val="893245008"/>
      </c:barChart>
      <c:catAx>
        <c:axId val="7606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93245008"/>
        <c:crosses val="autoZero"/>
        <c:auto val="1"/>
        <c:lblAlgn val="ctr"/>
        <c:lblOffset val="100"/>
        <c:noMultiLvlLbl val="0"/>
      </c:catAx>
      <c:valAx>
        <c:axId val="89324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4.8192771084337354E-3"/>
              <c:y val="9.755685322359562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60607296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4.3994717006528038E-2"/>
          <c:y val="3.6724263633712451E-2"/>
          <c:w val="0.3567906655898781"/>
          <c:h val="6.0470624760633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55468066491688E-2"/>
          <c:y val="9.6397273257509478E-2"/>
          <c:w val="0.93934736523319184"/>
          <c:h val="0.75154564012831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'T24'!$A$1048544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'T24'!$B$1048543:$I$1048543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'T24'!$B$1048544:$I$1048544</c:f>
              <c:numCache>
                <c:formatCode>0.00</c:formatCode>
                <c:ptCount val="8"/>
                <c:pt idx="0">
                  <c:v>2.4390243902439024</c:v>
                </c:pt>
                <c:pt idx="1">
                  <c:v>13.279132791327914</c:v>
                </c:pt>
                <c:pt idx="2">
                  <c:v>20.596205962059621</c:v>
                </c:pt>
                <c:pt idx="3">
                  <c:v>17.073170731707318</c:v>
                </c:pt>
                <c:pt idx="4">
                  <c:v>19.512195121951219</c:v>
                </c:pt>
                <c:pt idx="5">
                  <c:v>15.718157181571815</c:v>
                </c:pt>
                <c:pt idx="6">
                  <c:v>7.0460704607046063</c:v>
                </c:pt>
                <c:pt idx="7">
                  <c:v>4.3360433604336039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A-4CE5-AB95-2533FC2003B8}"/>
            </c:ext>
          </c:extLst>
        </c:ser>
        <c:ser>
          <c:idx val="1"/>
          <c:order val="1"/>
          <c:tx>
            <c:strRef>
              <c:f>'T24'!$A$1048545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'T24'!$B$1048543:$I$1048543</c:f>
              <c:strCache>
                <c:ptCount val="8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</c:v>
                </c:pt>
                <c:pt idx="4">
                  <c:v>35 - 39</c:v>
                </c:pt>
                <c:pt idx="5">
                  <c:v>40 - 44</c:v>
                </c:pt>
                <c:pt idx="6">
                  <c:v>45 - 49</c:v>
                </c:pt>
                <c:pt idx="7">
                  <c:v>50 +</c:v>
                </c:pt>
              </c:strCache>
            </c:strRef>
          </c:cat>
          <c:val>
            <c:numRef>
              <c:f>'T24'!$B$1048545:$I$1048545</c:f>
              <c:numCache>
                <c:formatCode>0.00</c:formatCode>
                <c:ptCount val="8"/>
                <c:pt idx="0">
                  <c:v>2.6592455163883733</c:v>
                </c:pt>
                <c:pt idx="1">
                  <c:v>17.068645640074212</c:v>
                </c:pt>
                <c:pt idx="2">
                  <c:v>24.984539270253556</c:v>
                </c:pt>
                <c:pt idx="3">
                  <c:v>18.552875695732837</c:v>
                </c:pt>
                <c:pt idx="4">
                  <c:v>13.852813852813853</c:v>
                </c:pt>
                <c:pt idx="5">
                  <c:v>9.400123685837972</c:v>
                </c:pt>
                <c:pt idx="6">
                  <c:v>5.7513914656771803</c:v>
                </c:pt>
                <c:pt idx="7">
                  <c:v>7.7303648732220163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A-4CE5-AB95-2533FC2003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8113328"/>
        <c:axId val="898116240"/>
      </c:barChart>
      <c:catAx>
        <c:axId val="8981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8116240"/>
        <c:crosses val="autoZero"/>
        <c:auto val="1"/>
        <c:lblAlgn val="ctr"/>
        <c:lblOffset val="100"/>
        <c:noMultiLvlLbl val="0"/>
      </c:catAx>
      <c:valAx>
        <c:axId val="89811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2.1754492226933177E-3"/>
              <c:y val="5.030621172353455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8113328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6545992327882092"/>
          <c:y val="2.9227909011373579E-2"/>
          <c:w val="0.32440709334410123"/>
          <c:h val="6.2102123598186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28972339995953E-2"/>
          <c:y val="0.10592155147273258"/>
          <c:w val="0.9334058483074229"/>
          <c:h val="0.73973716827063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T25A!$A$1048553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T25A!$B$1048552:$F$1048552</c:f>
              <c:strCache>
                <c:ptCount val="5"/>
                <c:pt idx="0">
                  <c:v>أمي/ 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T25A!$B$1048553:$F$1048553</c:f>
              <c:numCache>
                <c:formatCode>0.00</c:formatCode>
                <c:ptCount val="5"/>
                <c:pt idx="0">
                  <c:v>0.73529411764705876</c:v>
                </c:pt>
                <c:pt idx="1">
                  <c:v>2.9411764705882351</c:v>
                </c:pt>
                <c:pt idx="2">
                  <c:v>15.441176470588236</c:v>
                </c:pt>
                <c:pt idx="3">
                  <c:v>47.42647058823529</c:v>
                </c:pt>
                <c:pt idx="4">
                  <c:v>33.455882352941174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C-43EE-8869-675C549A3F86}"/>
            </c:ext>
          </c:extLst>
        </c:ser>
        <c:ser>
          <c:idx val="1"/>
          <c:order val="1"/>
          <c:tx>
            <c:strRef>
              <c:f>T25A!$A$1048554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T25A!$B$1048552:$F$1048552</c:f>
              <c:strCache>
                <c:ptCount val="5"/>
                <c:pt idx="0">
                  <c:v>أمي/ يقرأ ويكتب
Illiterate/ Read &amp; Write</c:v>
                </c:pt>
                <c:pt idx="1">
                  <c:v>ابتدائي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T25A!$B$1048554:$F$1048554</c:f>
              <c:numCache>
                <c:formatCode>0.00</c:formatCode>
                <c:ptCount val="5"/>
                <c:pt idx="0">
                  <c:v>0.33534540576794097</c:v>
                </c:pt>
                <c:pt idx="1">
                  <c:v>2.9510395707578807</c:v>
                </c:pt>
                <c:pt idx="2">
                  <c:v>12.877263581488934</c:v>
                </c:pt>
                <c:pt idx="3">
                  <c:v>47.417840375586856</c:v>
                </c:pt>
                <c:pt idx="4">
                  <c:v>36.418511066398388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C-43EE-8869-675C549A3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3326384"/>
        <c:axId val="893326800"/>
      </c:barChart>
      <c:catAx>
        <c:axId val="89332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93326800"/>
        <c:crosses val="autoZero"/>
        <c:auto val="1"/>
        <c:lblAlgn val="ctr"/>
        <c:lblOffset val="100"/>
        <c:noMultiLvlLbl val="0"/>
      </c:catAx>
      <c:valAx>
        <c:axId val="8933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761383087983565E-3"/>
              <c:y val="1.983629164998443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3326384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5.8505451241671717E-2"/>
          <c:y val="3.0838072324292795E-2"/>
          <c:w val="0.31115266841644795"/>
          <c:h val="4.77080830997820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65724476748089E-2"/>
          <c:y val="9.1659375911344432E-2"/>
          <c:w val="0.93280049128474329"/>
          <c:h val="0.74656605424321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T25B!$A$1048567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T25B!$B$1048566:$F$1048566</c:f>
              <c:strCache>
                <c:ptCount val="5"/>
                <c:pt idx="0">
                  <c:v>أمي/ يقرأ و يكتب
Illiterate/Read &amp; write</c:v>
                </c:pt>
                <c:pt idx="1">
                  <c:v>إبتدائي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T25B!$B$1048567:$F$1048567</c:f>
              <c:numCache>
                <c:formatCode>General</c:formatCode>
                <c:ptCount val="5"/>
                <c:pt idx="0">
                  <c:v>0</c:v>
                </c:pt>
                <c:pt idx="1">
                  <c:v>1.0309278350515463</c:v>
                </c:pt>
                <c:pt idx="2">
                  <c:v>6.1855670103092786</c:v>
                </c:pt>
                <c:pt idx="3">
                  <c:v>49.484536082474229</c:v>
                </c:pt>
                <c:pt idx="4">
                  <c:v>43.298969072164951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9-4F5D-BAC0-086A954022CA}"/>
            </c:ext>
          </c:extLst>
        </c:ser>
        <c:ser>
          <c:idx val="1"/>
          <c:order val="1"/>
          <c:tx>
            <c:strRef>
              <c:f>T25B!$A$1048568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T25B!$B$1048566:$F$1048566</c:f>
              <c:strCache>
                <c:ptCount val="5"/>
                <c:pt idx="0">
                  <c:v>أمي/ يقرأ و يكتب
Illiterate/Read &amp; write</c:v>
                </c:pt>
                <c:pt idx="1">
                  <c:v>إبتدائي
Primary</c:v>
                </c:pt>
                <c:pt idx="2">
                  <c:v>إعدادي
Intermediate</c:v>
                </c:pt>
                <c:pt idx="3">
                  <c:v>ثانوي
Secondary</c:v>
                </c:pt>
                <c:pt idx="4">
                  <c:v>فوق الثانوي
Above Secondary</c:v>
                </c:pt>
              </c:strCache>
            </c:strRef>
          </c:cat>
          <c:val>
            <c:numRef>
              <c:f>T25B!$B$1048568:$F$1048568</c:f>
              <c:numCache>
                <c:formatCode>General</c:formatCode>
                <c:ptCount val="5"/>
                <c:pt idx="0">
                  <c:v>0</c:v>
                </c:pt>
                <c:pt idx="1">
                  <c:v>3.9682539682539679</c:v>
                </c:pt>
                <c:pt idx="2">
                  <c:v>10.317460317460316</c:v>
                </c:pt>
                <c:pt idx="3">
                  <c:v>43.650793650793652</c:v>
                </c:pt>
                <c:pt idx="4">
                  <c:v>42.063492063492063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9-4F5D-BAC0-086A954022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8112496"/>
        <c:axId val="898107088"/>
      </c:barChart>
      <c:catAx>
        <c:axId val="89811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898107088"/>
        <c:crosses val="autoZero"/>
        <c:auto val="1"/>
        <c:lblAlgn val="ctr"/>
        <c:lblOffset val="100"/>
        <c:noMultiLvlLbl val="0"/>
      </c:catAx>
      <c:valAx>
        <c:axId val="89810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6013527155259437E-3"/>
              <c:y val="2.544838145231845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898112496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5018137155932432"/>
          <c:y val="3.8958515602216394E-2"/>
          <c:w val="0.33157446665320683"/>
          <c:h val="4.1867355513367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34877233752378E-2"/>
          <c:y val="7.4580989876265463E-2"/>
          <c:w val="0.92289018817702728"/>
          <c:h val="0.77184758155230615"/>
        </c:manualLayout>
      </c:layout>
      <c:lineChart>
        <c:grouping val="standard"/>
        <c:varyColors val="0"/>
        <c:ser>
          <c:idx val="0"/>
          <c:order val="0"/>
          <c:tx>
            <c:strRef>
              <c:f>T03A!$A$1048550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T03A!$B$1048550:$M$1048550</c:f>
              <c:numCache>
                <c:formatCode>_(* #,##0_);_(* \(#,##0\);_(* "-"_);_(@_)</c:formatCode>
                <c:ptCount val="12"/>
                <c:pt idx="0">
                  <c:v>443</c:v>
                </c:pt>
                <c:pt idx="1">
                  <c:v>446</c:v>
                </c:pt>
                <c:pt idx="2">
                  <c:v>509</c:v>
                </c:pt>
                <c:pt idx="3">
                  <c:v>490</c:v>
                </c:pt>
                <c:pt idx="4">
                  <c:v>514</c:v>
                </c:pt>
                <c:pt idx="5">
                  <c:v>264</c:v>
                </c:pt>
                <c:pt idx="6">
                  <c:v>563</c:v>
                </c:pt>
                <c:pt idx="7">
                  <c:v>523</c:v>
                </c:pt>
                <c:pt idx="8">
                  <c:v>403</c:v>
                </c:pt>
                <c:pt idx="9">
                  <c:v>203</c:v>
                </c:pt>
                <c:pt idx="10">
                  <c:v>294</c:v>
                </c:pt>
                <c:pt idx="11">
                  <c:v>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0DE-42F0-9F59-69079791C76F}"/>
            </c:ext>
          </c:extLst>
        </c:ser>
        <c:ser>
          <c:idx val="1"/>
          <c:order val="1"/>
          <c:tx>
            <c:strRef>
              <c:f>T03A!$A$1048551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rgbClr val="CAB98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T03A!$B$1048551:$M$1048551</c:f>
              <c:numCache>
                <c:formatCode>_(* #,##0_);_(* \(#,##0\);_(* "-"_);_(@_)</c:formatCode>
                <c:ptCount val="12"/>
                <c:pt idx="0">
                  <c:v>432</c:v>
                </c:pt>
                <c:pt idx="1">
                  <c:v>408</c:v>
                </c:pt>
                <c:pt idx="2">
                  <c:v>483</c:v>
                </c:pt>
                <c:pt idx="3">
                  <c:v>470</c:v>
                </c:pt>
                <c:pt idx="4">
                  <c:v>466</c:v>
                </c:pt>
                <c:pt idx="5">
                  <c:v>390</c:v>
                </c:pt>
                <c:pt idx="6">
                  <c:v>510</c:v>
                </c:pt>
                <c:pt idx="7">
                  <c:v>543</c:v>
                </c:pt>
                <c:pt idx="8">
                  <c:v>325</c:v>
                </c:pt>
                <c:pt idx="9">
                  <c:v>193</c:v>
                </c:pt>
                <c:pt idx="10">
                  <c:v>382</c:v>
                </c:pt>
                <c:pt idx="11">
                  <c:v>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DE-42F0-9F59-69079791C76F}"/>
            </c:ext>
          </c:extLst>
        </c:ser>
        <c:ser>
          <c:idx val="2"/>
          <c:order val="2"/>
          <c:tx>
            <c:strRef>
              <c:f>T03A!$A$1048552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T03A!$B$1048552:$M$1048552</c:f>
              <c:numCache>
                <c:formatCode>_(* #,##0_);_(* \(#,##0\);_(* "-"_);_(@_)</c:formatCode>
                <c:ptCount val="12"/>
                <c:pt idx="0">
                  <c:v>452</c:v>
                </c:pt>
                <c:pt idx="1">
                  <c:v>415</c:v>
                </c:pt>
                <c:pt idx="2">
                  <c:v>450</c:v>
                </c:pt>
                <c:pt idx="3">
                  <c:v>516</c:v>
                </c:pt>
                <c:pt idx="4">
                  <c:v>257</c:v>
                </c:pt>
                <c:pt idx="5">
                  <c:v>386</c:v>
                </c:pt>
                <c:pt idx="6">
                  <c:v>496</c:v>
                </c:pt>
                <c:pt idx="7">
                  <c:v>440</c:v>
                </c:pt>
                <c:pt idx="8">
                  <c:v>213</c:v>
                </c:pt>
                <c:pt idx="9">
                  <c:v>165</c:v>
                </c:pt>
                <c:pt idx="10">
                  <c:v>406</c:v>
                </c:pt>
                <c:pt idx="11">
                  <c:v>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0DE-42F0-9F59-69079791C76F}"/>
            </c:ext>
          </c:extLst>
        </c:ser>
        <c:ser>
          <c:idx val="3"/>
          <c:order val="3"/>
          <c:tx>
            <c:strRef>
              <c:f>T03A!$A$1048553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FF7189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T03A!$B$1048553:$M$1048553</c:f>
              <c:numCache>
                <c:formatCode>_(* #,##0_);_(* \(#,##0\);_(* "-"_);_(@_)</c:formatCode>
                <c:ptCount val="12"/>
                <c:pt idx="0">
                  <c:v>403</c:v>
                </c:pt>
                <c:pt idx="1">
                  <c:v>492</c:v>
                </c:pt>
                <c:pt idx="2">
                  <c:v>438</c:v>
                </c:pt>
                <c:pt idx="3">
                  <c:v>336</c:v>
                </c:pt>
                <c:pt idx="4">
                  <c:v>243</c:v>
                </c:pt>
                <c:pt idx="5">
                  <c:v>455</c:v>
                </c:pt>
                <c:pt idx="6">
                  <c:v>603</c:v>
                </c:pt>
                <c:pt idx="7">
                  <c:v>777</c:v>
                </c:pt>
                <c:pt idx="8">
                  <c:v>240</c:v>
                </c:pt>
                <c:pt idx="9">
                  <c:v>428</c:v>
                </c:pt>
                <c:pt idx="10">
                  <c:v>566</c:v>
                </c:pt>
                <c:pt idx="11">
                  <c:v>505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0DE-42F0-9F59-69079791C76F}"/>
            </c:ext>
          </c:extLst>
        </c:ser>
        <c:ser>
          <c:idx val="4"/>
          <c:order val="4"/>
          <c:tx>
            <c:strRef>
              <c:f>T03A!$A$1048554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T03A!$B$1048554:$M$1048554</c:f>
              <c:numCache>
                <c:formatCode>_(* #,##0_);_(* \(#,##0\);_(* "-"_);_(@_)</c:formatCode>
                <c:ptCount val="12"/>
                <c:pt idx="0">
                  <c:v>629</c:v>
                </c:pt>
                <c:pt idx="1">
                  <c:v>588</c:v>
                </c:pt>
                <c:pt idx="2">
                  <c:v>529</c:v>
                </c:pt>
                <c:pt idx="3">
                  <c:v>446</c:v>
                </c:pt>
                <c:pt idx="4">
                  <c:v>323</c:v>
                </c:pt>
                <c:pt idx="5">
                  <c:v>380</c:v>
                </c:pt>
                <c:pt idx="6">
                  <c:v>686</c:v>
                </c:pt>
                <c:pt idx="7">
                  <c:v>334</c:v>
                </c:pt>
                <c:pt idx="8">
                  <c:v>276</c:v>
                </c:pt>
                <c:pt idx="9">
                  <c:v>435</c:v>
                </c:pt>
                <c:pt idx="10">
                  <c:v>435</c:v>
                </c:pt>
                <c:pt idx="11">
                  <c:v>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0DE-42F0-9F59-69079791C7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92267039"/>
        <c:axId val="1892267455"/>
      </c:lineChart>
      <c:catAx>
        <c:axId val="189226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1892267455"/>
        <c:crosses val="autoZero"/>
        <c:auto val="1"/>
        <c:lblAlgn val="ctr"/>
        <c:lblOffset val="100"/>
        <c:noMultiLvlLbl val="0"/>
      </c:catAx>
      <c:valAx>
        <c:axId val="1892267455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rtl="1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عدد </a:t>
                </a:r>
                <a:r>
                  <a:rPr lang="en-US" sz="800">
                    <a:latin typeface="Helvetica" pitchFamily="2" charset="0"/>
                  </a:rPr>
                  <a:t>Number</a:t>
                </a:r>
                <a:endParaRPr lang="en-US"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3.748593925759279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rtl="1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92267039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45109366823652536"/>
          <c:y val="1.2461059190031152E-2"/>
          <c:w val="0.53634746206174788"/>
          <c:h val="5.140432212328600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65724476748089E-2"/>
          <c:y val="9.4186351706036744E-2"/>
          <c:w val="0.93293710882293557"/>
          <c:h val="0.76076735199766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'T26'!$A$1048569</c:f>
              <c:strCache>
                <c:ptCount val="1"/>
                <c:pt idx="0">
                  <c:v>غير بحريني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'T26'!$B$1048568:$J$1048568</c:f>
              <c:strCache>
                <c:ptCount val="9"/>
                <c:pt idx="0">
                  <c:v>أقل من سنة
less than 1 Year  </c:v>
                </c:pt>
                <c:pt idx="1">
                  <c:v>1 - 2</c:v>
                </c:pt>
                <c:pt idx="2">
                  <c:v>3 - 4</c:v>
                </c:pt>
                <c:pt idx="3">
                  <c:v>5 - 6</c:v>
                </c:pt>
                <c:pt idx="4">
                  <c:v>7 - 9</c:v>
                </c:pt>
                <c:pt idx="5">
                  <c:v>10 - 14</c:v>
                </c:pt>
                <c:pt idx="6">
                  <c:v>15 - 19</c:v>
                </c:pt>
                <c:pt idx="7">
                  <c:v>20 - 24</c:v>
                </c:pt>
                <c:pt idx="8">
                  <c:v>25+</c:v>
                </c:pt>
              </c:strCache>
            </c:strRef>
          </c:cat>
          <c:val>
            <c:numRef>
              <c:f>'T26'!$B$1048569:$J$1048569</c:f>
              <c:numCache>
                <c:formatCode>0.00</c:formatCode>
                <c:ptCount val="9"/>
                <c:pt idx="0">
                  <c:v>13.004484304932735</c:v>
                </c:pt>
                <c:pt idx="1">
                  <c:v>21.973094170403588</c:v>
                </c:pt>
                <c:pt idx="2">
                  <c:v>14.349775784753364</c:v>
                </c:pt>
                <c:pt idx="3">
                  <c:v>14.349775784753364</c:v>
                </c:pt>
                <c:pt idx="4">
                  <c:v>10.762331838565023</c:v>
                </c:pt>
                <c:pt idx="5">
                  <c:v>10.762331838565023</c:v>
                </c:pt>
                <c:pt idx="6">
                  <c:v>9.8654708520179373</c:v>
                </c:pt>
                <c:pt idx="7">
                  <c:v>3.5874439461883409</c:v>
                </c:pt>
                <c:pt idx="8">
                  <c:v>1.3452914798206279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A-4E28-BDC3-A87E1676B159}"/>
            </c:ext>
          </c:extLst>
        </c:ser>
        <c:ser>
          <c:idx val="1"/>
          <c:order val="1"/>
          <c:tx>
            <c:strRef>
              <c:f>'T26'!$A$1048570</c:f>
              <c:strCache>
                <c:ptCount val="1"/>
                <c:pt idx="0">
                  <c:v> 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'T26'!$B$1048568:$J$1048568</c:f>
              <c:strCache>
                <c:ptCount val="9"/>
                <c:pt idx="0">
                  <c:v>أقل من سنة
less than 1 Year  </c:v>
                </c:pt>
                <c:pt idx="1">
                  <c:v>1 - 2</c:v>
                </c:pt>
                <c:pt idx="2">
                  <c:v>3 - 4</c:v>
                </c:pt>
                <c:pt idx="3">
                  <c:v>5 - 6</c:v>
                </c:pt>
                <c:pt idx="4">
                  <c:v>7 - 9</c:v>
                </c:pt>
                <c:pt idx="5">
                  <c:v>10 - 14</c:v>
                </c:pt>
                <c:pt idx="6">
                  <c:v>15 - 19</c:v>
                </c:pt>
                <c:pt idx="7">
                  <c:v>20 - 24</c:v>
                </c:pt>
                <c:pt idx="8">
                  <c:v>25+</c:v>
                </c:pt>
              </c:strCache>
            </c:strRef>
          </c:cat>
          <c:val>
            <c:numRef>
              <c:f>'T26'!$B$1048570:$J$1048570</c:f>
              <c:numCache>
                <c:formatCode>0.00</c:formatCode>
                <c:ptCount val="9"/>
                <c:pt idx="0">
                  <c:v>22.17810550198525</c:v>
                </c:pt>
                <c:pt idx="1">
                  <c:v>16.108905275099264</c:v>
                </c:pt>
                <c:pt idx="2">
                  <c:v>10.720363017583665</c:v>
                </c:pt>
                <c:pt idx="3">
                  <c:v>8.2813386273397604</c:v>
                </c:pt>
                <c:pt idx="4">
                  <c:v>11.401020986954055</c:v>
                </c:pt>
                <c:pt idx="5">
                  <c:v>11.571185479296652</c:v>
                </c:pt>
                <c:pt idx="6">
                  <c:v>8.2246171298922288</c:v>
                </c:pt>
                <c:pt idx="7">
                  <c:v>5.9557572319909244</c:v>
                </c:pt>
                <c:pt idx="8">
                  <c:v>5.5587067498581968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A-4E28-BDC3-A87E1676B1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4524480"/>
        <c:axId val="364517408"/>
      </c:barChart>
      <c:catAx>
        <c:axId val="3645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4517408"/>
        <c:crosses val="autoZero"/>
        <c:auto val="1"/>
        <c:lblAlgn val="ctr"/>
        <c:lblOffset val="100"/>
        <c:noMultiLvlLbl val="0"/>
      </c:catAx>
      <c:valAx>
        <c:axId val="36451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5857056329497281E-3"/>
              <c:y val="4.62780694079906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4524480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5428225317989097"/>
          <c:y val="3.4911781860600753E-2"/>
          <c:w val="0.34571774682010903"/>
          <c:h val="5.7072845402521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28972339995953E-2"/>
          <c:y val="9.4807524059492568E-2"/>
          <c:w val="0.9350738609596877"/>
          <c:h val="0.7601461796442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'T27'!$A$1048568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'T27'!$B$1048567:$J$1048567</c:f>
              <c:strCache>
                <c:ptCount val="9"/>
                <c:pt idx="0">
                  <c:v>أقل من سنة
less than 1 Year</c:v>
                </c:pt>
                <c:pt idx="1">
                  <c:v>1 - 2</c:v>
                </c:pt>
                <c:pt idx="2">
                  <c:v>3 - 4</c:v>
                </c:pt>
                <c:pt idx="3">
                  <c:v>5 - 6</c:v>
                </c:pt>
                <c:pt idx="4">
                  <c:v>7 - 9</c:v>
                </c:pt>
                <c:pt idx="5">
                  <c:v>10 - 14</c:v>
                </c:pt>
                <c:pt idx="6">
                  <c:v>15 - 19</c:v>
                </c:pt>
                <c:pt idx="7">
                  <c:v>20 - 24</c:v>
                </c:pt>
                <c:pt idx="8">
                  <c:v>25+</c:v>
                </c:pt>
              </c:strCache>
            </c:strRef>
          </c:cat>
          <c:val>
            <c:numRef>
              <c:f>'T27'!$B$1048568:$J$1048568</c:f>
              <c:numCache>
                <c:formatCode>_(* #,##0.00_);_(* \(#,##0.00\);_(* "-"??_);_(@_)</c:formatCode>
                <c:ptCount val="9"/>
                <c:pt idx="0">
                  <c:v>14.905149051490515</c:v>
                </c:pt>
                <c:pt idx="1">
                  <c:v>22.222222222222221</c:v>
                </c:pt>
                <c:pt idx="2">
                  <c:v>16.531165311653119</c:v>
                </c:pt>
                <c:pt idx="3">
                  <c:v>9.2140921409214087</c:v>
                </c:pt>
                <c:pt idx="4">
                  <c:v>11.111111111111111</c:v>
                </c:pt>
                <c:pt idx="5">
                  <c:v>11.653116531165312</c:v>
                </c:pt>
                <c:pt idx="6">
                  <c:v>9.2140921409214087</c:v>
                </c:pt>
                <c:pt idx="7">
                  <c:v>3.7940379403794036</c:v>
                </c:pt>
                <c:pt idx="8">
                  <c:v>1.3550135501355014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6-45AD-A27A-9CE407CB3F24}"/>
            </c:ext>
          </c:extLst>
        </c:ser>
        <c:ser>
          <c:idx val="1"/>
          <c:order val="1"/>
          <c:tx>
            <c:strRef>
              <c:f>'T27'!$A$1048569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'T27'!$B$1048567:$J$1048567</c:f>
              <c:strCache>
                <c:ptCount val="9"/>
                <c:pt idx="0">
                  <c:v>أقل من سنة
less than 1 Year</c:v>
                </c:pt>
                <c:pt idx="1">
                  <c:v>1 - 2</c:v>
                </c:pt>
                <c:pt idx="2">
                  <c:v>3 - 4</c:v>
                </c:pt>
                <c:pt idx="3">
                  <c:v>5 - 6</c:v>
                </c:pt>
                <c:pt idx="4">
                  <c:v>7 - 9</c:v>
                </c:pt>
                <c:pt idx="5">
                  <c:v>10 - 14</c:v>
                </c:pt>
                <c:pt idx="6">
                  <c:v>15 - 19</c:v>
                </c:pt>
                <c:pt idx="7">
                  <c:v>20 - 24</c:v>
                </c:pt>
                <c:pt idx="8">
                  <c:v>25+</c:v>
                </c:pt>
              </c:strCache>
            </c:strRef>
          </c:cat>
          <c:val>
            <c:numRef>
              <c:f>'T27'!$B$1048569:$J$1048569</c:f>
              <c:numCache>
                <c:formatCode>_(* #,##0.00_);_(* \(#,##0.00\);_(* "-"??_);_(@_)</c:formatCode>
                <c:ptCount val="9"/>
                <c:pt idx="0">
                  <c:v>22.572665429808286</c:v>
                </c:pt>
                <c:pt idx="1">
                  <c:v>15.522572665429809</c:v>
                </c:pt>
                <c:pt idx="2">
                  <c:v>9.8948670377241807</c:v>
                </c:pt>
                <c:pt idx="3">
                  <c:v>8.9053803339517614</c:v>
                </c:pt>
                <c:pt idx="4">
                  <c:v>11.379097093382807</c:v>
                </c:pt>
                <c:pt idx="5">
                  <c:v>11.440940012368584</c:v>
                </c:pt>
                <c:pt idx="6">
                  <c:v>8.2251082251082259</c:v>
                </c:pt>
                <c:pt idx="7">
                  <c:v>6.1224489795918364</c:v>
                </c:pt>
                <c:pt idx="8">
                  <c:v>5.9369202226345088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6-45AD-A27A-9CE407CB3F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5372592"/>
        <c:axId val="774903360"/>
      </c:barChart>
      <c:catAx>
        <c:axId val="36537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74903360"/>
        <c:crosses val="autoZero"/>
        <c:auto val="1"/>
        <c:lblAlgn val="ctr"/>
        <c:lblOffset val="100"/>
        <c:noMultiLvlLbl val="0"/>
      </c:catAx>
      <c:valAx>
        <c:axId val="77490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7.5368463557439931E-3"/>
              <c:y val="1.88137941090696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365372592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4826653879803475"/>
          <c:y val="3.3305993000874889E-2"/>
          <c:w val="0.33816811360118448"/>
          <c:h val="5.39461772454043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24961302914068E-2"/>
          <c:y val="9.8949037620297484E-2"/>
          <c:w val="0.92984033245844266"/>
          <c:h val="0.734646762904636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T28A!$B$1048551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Hadassah Friedlaender" panose="02020603050405020304" pitchFamily="18" charset="-79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T28A!$A$1048552:$A$1048557</c15:sqref>
                  </c15:fullRef>
                </c:ext>
              </c:extLst>
              <c:f>T28A!$A$1048552:$A$1048556</c:f>
              <c:strCache>
                <c:ptCount val="5"/>
                <c:pt idx="0">
                  <c:v>خلعي قبل الدخول
Repudiate Before Marriage</c:v>
                </c:pt>
                <c:pt idx="1">
                  <c:v>خلعي
Repudiate</c:v>
                </c:pt>
                <c:pt idx="2">
                  <c:v>رجعي
Retroactive</c:v>
                </c:pt>
                <c:pt idx="3">
                  <c:v>بائن بينونة صغرى
Baen Bynona Sughra</c:v>
                </c:pt>
                <c:pt idx="4">
                  <c:v>بائن بينونة كبرى
Baen Bynona Kubra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T28A!$B$1048552:$B$1048557</c15:sqref>
                  </c15:fullRef>
                </c:ext>
              </c:extLst>
              <c:f>T28A!$B$1048552:$B$1048556</c:f>
              <c:numCache>
                <c:formatCode>_(* #,##0.00_);_(* \(#,##0.00\);_(* "-"??_);_(@_)</c:formatCode>
                <c:ptCount val="5"/>
                <c:pt idx="0">
                  <c:v>0.73529411764705876</c:v>
                </c:pt>
                <c:pt idx="1">
                  <c:v>17.27941176470588</c:v>
                </c:pt>
                <c:pt idx="2">
                  <c:v>67.279411764705884</c:v>
                </c:pt>
                <c:pt idx="3">
                  <c:v>12.5</c:v>
                </c:pt>
                <c:pt idx="4">
                  <c:v>2.2058823529411766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6-4150-AB06-1B614F5D9491}"/>
            </c:ext>
          </c:extLst>
        </c:ser>
        <c:ser>
          <c:idx val="1"/>
          <c:order val="1"/>
          <c:tx>
            <c:strRef>
              <c:f>T28A!$C$1048551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T28A!$A$1048552:$A$1048557</c15:sqref>
                  </c15:fullRef>
                </c:ext>
              </c:extLst>
              <c:f>T28A!$A$1048552:$A$1048556</c:f>
              <c:strCache>
                <c:ptCount val="5"/>
                <c:pt idx="0">
                  <c:v>خلعي قبل الدخول
Repudiate Before Marriage</c:v>
                </c:pt>
                <c:pt idx="1">
                  <c:v>خلعي
Repudiate</c:v>
                </c:pt>
                <c:pt idx="2">
                  <c:v>رجعي
Retroactive</c:v>
                </c:pt>
                <c:pt idx="3">
                  <c:v>بائن بينونة صغرى
Baen Bynona Sughra</c:v>
                </c:pt>
                <c:pt idx="4">
                  <c:v>بائن بينونة كبرى
Baen Bynona Kubra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T28A!$C$1048552:$C$1048557</c15:sqref>
                  </c15:fullRef>
                </c:ext>
              </c:extLst>
              <c:f>T28A!$C$1048552:$C$1048556</c:f>
              <c:numCache>
                <c:formatCode>_(* #,##0.00_);_(* \(#,##0.00\);_(* "-"??_);_(@_)</c:formatCode>
                <c:ptCount val="5"/>
                <c:pt idx="0">
                  <c:v>4.2924211938296448</c:v>
                </c:pt>
                <c:pt idx="1">
                  <c:v>25.687458081824278</c:v>
                </c:pt>
                <c:pt idx="2">
                  <c:v>52.783366867873916</c:v>
                </c:pt>
                <c:pt idx="3">
                  <c:v>15.023474178403756</c:v>
                </c:pt>
                <c:pt idx="4">
                  <c:v>2.2132796780684103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6-4150-AB06-1B614F5D94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30837504"/>
        <c:axId val="930840000"/>
      </c:barChart>
      <c:catAx>
        <c:axId val="9308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930840000"/>
        <c:crosses val="autoZero"/>
        <c:auto val="1"/>
        <c:lblAlgn val="ctr"/>
        <c:lblOffset val="100"/>
        <c:noMultiLvlLbl val="0"/>
      </c:catAx>
      <c:valAx>
        <c:axId val="93084000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7795275590551169E-3"/>
              <c:y val="9.09120734908136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930837504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4320512820512821"/>
          <c:y val="3.4811898512685915E-2"/>
          <c:w val="0.34535012450366787"/>
          <c:h val="5.40085849757578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939228750252376E-2"/>
          <c:y val="8.7351997666958295E-2"/>
          <c:w val="0.92376589945487586"/>
          <c:h val="0.75087343248760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T28B!$B$1048556</c:f>
              <c:strCache>
                <c:ptCount val="1"/>
                <c:pt idx="0">
                  <c:v>غير بحرينية   Non-Bahraini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T28B!$A$1048557:$A$1048561</c:f>
              <c:strCache>
                <c:ptCount val="5"/>
                <c:pt idx="0">
                  <c:v>خلعي قبل الدخول
Repudiate Before Marriage</c:v>
                </c:pt>
                <c:pt idx="1">
                  <c:v>خلعي
Repudiate</c:v>
                </c:pt>
                <c:pt idx="2">
                  <c:v>رجعي
Retroactive</c:v>
                </c:pt>
                <c:pt idx="3">
                  <c:v>بائن بينونة صغرى
Baen Bynona Sughra</c:v>
                </c:pt>
                <c:pt idx="4">
                  <c:v>بائن بينونة كبرى
Baen Bynona Kubra</c:v>
                </c:pt>
              </c:strCache>
            </c:strRef>
          </c:cat>
          <c:val>
            <c:numRef>
              <c:f>T28B!$B$1048557:$B$1048561</c:f>
              <c:numCache>
                <c:formatCode>General</c:formatCode>
                <c:ptCount val="5"/>
                <c:pt idx="0" formatCode="0.0%">
                  <c:v>2.0618556701030926</c:v>
                </c:pt>
                <c:pt idx="1">
                  <c:v>24.742268041237114</c:v>
                </c:pt>
                <c:pt idx="2">
                  <c:v>58.762886597938149</c:v>
                </c:pt>
                <c:pt idx="3">
                  <c:v>14.432989690721648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2-4FD4-88D5-B5255033101E}"/>
            </c:ext>
          </c:extLst>
        </c:ser>
        <c:ser>
          <c:idx val="1"/>
          <c:order val="1"/>
          <c:tx>
            <c:strRef>
              <c:f>T28B!$C$1048556</c:f>
              <c:strCache>
                <c:ptCount val="1"/>
                <c:pt idx="0">
                  <c:v>بحرينية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100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T28B!$A$1048557:$A$1048561</c:f>
              <c:strCache>
                <c:ptCount val="5"/>
                <c:pt idx="0">
                  <c:v>خلعي قبل الدخول
Repudiate Before Marriage</c:v>
                </c:pt>
                <c:pt idx="1">
                  <c:v>خلعي
Repudiate</c:v>
                </c:pt>
                <c:pt idx="2">
                  <c:v>رجعي
Retroactive</c:v>
                </c:pt>
                <c:pt idx="3">
                  <c:v>بائن بينونة صغرى
Baen Bynona Sughra</c:v>
                </c:pt>
                <c:pt idx="4">
                  <c:v>بائن بينونة كبرى
Baen Bynona Kubra</c:v>
                </c:pt>
              </c:strCache>
            </c:strRef>
          </c:cat>
          <c:val>
            <c:numRef>
              <c:f>T28B!$C$1048557:$C$1048561</c:f>
              <c:numCache>
                <c:formatCode>General</c:formatCode>
                <c:ptCount val="5"/>
                <c:pt idx="0" formatCode="0.0%">
                  <c:v>3.9682539682539679</c:v>
                </c:pt>
                <c:pt idx="1">
                  <c:v>22.222222222222221</c:v>
                </c:pt>
                <c:pt idx="2">
                  <c:v>41.269841269841265</c:v>
                </c:pt>
                <c:pt idx="3">
                  <c:v>28.571428571428569</c:v>
                </c:pt>
                <c:pt idx="4">
                  <c:v>3.9682539682539679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2-4FD4-88D5-B525503310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4923328"/>
        <c:axId val="774923744"/>
      </c:barChart>
      <c:catAx>
        <c:axId val="7749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774923744"/>
        <c:crosses val="autoZero"/>
        <c:auto val="1"/>
        <c:lblAlgn val="ctr"/>
        <c:lblOffset val="100"/>
        <c:noMultiLvlLbl val="0"/>
      </c:catAx>
      <c:valAx>
        <c:axId val="774923744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3532707450030285E-2"/>
              <c:y val="1.257655293088364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77492332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62260313614644325"/>
          <c:y val="3.3814887722368035E-2"/>
          <c:w val="0.36987179487179489"/>
          <c:h val="4.3055860847222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449790232913796E-2"/>
          <c:y val="7.0393374741200831E-2"/>
          <c:w val="0.91844784756236175"/>
          <c:h val="0.77603518310211228"/>
        </c:manualLayout>
      </c:layout>
      <c:lineChart>
        <c:grouping val="standard"/>
        <c:varyColors val="0"/>
        <c:ser>
          <c:idx val="0"/>
          <c:order val="0"/>
          <c:tx>
            <c:strRef>
              <c:f>T03A!$A$1048557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T03A!$B$1048557:$M$1048557</c:f>
              <c:numCache>
                <c:formatCode>_(* #,##0_);_(* \(#,##0\);_(* "-"_);_(@_)</c:formatCode>
                <c:ptCount val="12"/>
                <c:pt idx="0">
                  <c:v>194</c:v>
                </c:pt>
                <c:pt idx="1">
                  <c:v>146</c:v>
                </c:pt>
                <c:pt idx="2">
                  <c:v>163</c:v>
                </c:pt>
                <c:pt idx="3">
                  <c:v>168</c:v>
                </c:pt>
                <c:pt idx="4">
                  <c:v>142</c:v>
                </c:pt>
                <c:pt idx="5">
                  <c:v>82</c:v>
                </c:pt>
                <c:pt idx="6">
                  <c:v>160</c:v>
                </c:pt>
                <c:pt idx="7">
                  <c:v>124</c:v>
                </c:pt>
                <c:pt idx="8">
                  <c:v>82</c:v>
                </c:pt>
                <c:pt idx="9">
                  <c:v>99</c:v>
                </c:pt>
                <c:pt idx="10">
                  <c:v>92</c:v>
                </c:pt>
                <c:pt idx="11">
                  <c:v>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21-4449-B6DF-9199BA427E01}"/>
            </c:ext>
          </c:extLst>
        </c:ser>
        <c:ser>
          <c:idx val="1"/>
          <c:order val="1"/>
          <c:tx>
            <c:strRef>
              <c:f>T03A!$A$1048558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rgbClr val="CAB98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T03A!$B$1048558:$M$1048558</c:f>
              <c:numCache>
                <c:formatCode>_(* #,##0_);_(* \(#,##0\);_(* "-"_);_(@_)</c:formatCode>
                <c:ptCount val="12"/>
                <c:pt idx="0">
                  <c:v>134</c:v>
                </c:pt>
                <c:pt idx="1">
                  <c:v>84</c:v>
                </c:pt>
                <c:pt idx="2">
                  <c:v>109</c:v>
                </c:pt>
                <c:pt idx="3">
                  <c:v>94</c:v>
                </c:pt>
                <c:pt idx="4">
                  <c:v>75</c:v>
                </c:pt>
                <c:pt idx="5">
                  <c:v>67</c:v>
                </c:pt>
                <c:pt idx="6">
                  <c:v>89</c:v>
                </c:pt>
                <c:pt idx="7">
                  <c:v>94</c:v>
                </c:pt>
                <c:pt idx="8">
                  <c:v>74</c:v>
                </c:pt>
                <c:pt idx="9">
                  <c:v>76</c:v>
                </c:pt>
                <c:pt idx="10">
                  <c:v>55</c:v>
                </c:pt>
                <c:pt idx="11">
                  <c:v>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21-4449-B6DF-9199BA427E01}"/>
            </c:ext>
          </c:extLst>
        </c:ser>
        <c:ser>
          <c:idx val="2"/>
          <c:order val="2"/>
          <c:tx>
            <c:strRef>
              <c:f>T03A!$A$1048559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T03A!$B$1048559:$M$1048559</c:f>
              <c:numCache>
                <c:formatCode>_(* #,##0_);_(* \(#,##0\);_(* "-"_);_(@_)</c:formatCode>
                <c:ptCount val="12"/>
                <c:pt idx="0">
                  <c:v>100</c:v>
                </c:pt>
                <c:pt idx="1">
                  <c:v>90</c:v>
                </c:pt>
                <c:pt idx="2">
                  <c:v>95</c:v>
                </c:pt>
                <c:pt idx="3">
                  <c:v>78</c:v>
                </c:pt>
                <c:pt idx="4">
                  <c:v>62</c:v>
                </c:pt>
                <c:pt idx="5">
                  <c:v>93</c:v>
                </c:pt>
                <c:pt idx="6">
                  <c:v>98</c:v>
                </c:pt>
                <c:pt idx="7">
                  <c:v>93</c:v>
                </c:pt>
                <c:pt idx="8">
                  <c:v>72</c:v>
                </c:pt>
                <c:pt idx="9">
                  <c:v>60</c:v>
                </c:pt>
                <c:pt idx="10">
                  <c:v>60</c:v>
                </c:pt>
                <c:pt idx="11">
                  <c:v>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21-4449-B6DF-9199BA427E01}"/>
            </c:ext>
          </c:extLst>
        </c:ser>
        <c:ser>
          <c:idx val="3"/>
          <c:order val="3"/>
          <c:tx>
            <c:strRef>
              <c:f>T03A!$A$1048560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FF7189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T03A!$B$1048560:$M$1048560</c:f>
              <c:numCache>
                <c:formatCode>_(* #,##0_);_(* \(#,##0\);_(* "-"_);_(@_)</c:formatCode>
                <c:ptCount val="12"/>
                <c:pt idx="0">
                  <c:v>81</c:v>
                </c:pt>
                <c:pt idx="1">
                  <c:v>77</c:v>
                </c:pt>
                <c:pt idx="2">
                  <c:v>57</c:v>
                </c:pt>
                <c:pt idx="3">
                  <c:v>21</c:v>
                </c:pt>
                <c:pt idx="4">
                  <c:v>15</c:v>
                </c:pt>
                <c:pt idx="5">
                  <c:v>27</c:v>
                </c:pt>
                <c:pt idx="6">
                  <c:v>39</c:v>
                </c:pt>
                <c:pt idx="7">
                  <c:v>34</c:v>
                </c:pt>
                <c:pt idx="8">
                  <c:v>46</c:v>
                </c:pt>
                <c:pt idx="9">
                  <c:v>51</c:v>
                </c:pt>
                <c:pt idx="10">
                  <c:v>39</c:v>
                </c:pt>
                <c:pt idx="11">
                  <c:v>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21-4449-B6DF-9199BA427E01}"/>
            </c:ext>
          </c:extLst>
        </c:ser>
        <c:ser>
          <c:idx val="4"/>
          <c:order val="4"/>
          <c:tx>
            <c:strRef>
              <c:f>T03A!$A$1048561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T03A!$B$1048549:$M$1048549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T03A!$B$1048561:$M$1048561</c:f>
              <c:numCache>
                <c:formatCode>_(* #,##0_);_(* \(#,##0\);_(* "-"_);_(@_)</c:formatCode>
                <c:ptCount val="12"/>
                <c:pt idx="0">
                  <c:v>87</c:v>
                </c:pt>
                <c:pt idx="1">
                  <c:v>82</c:v>
                </c:pt>
                <c:pt idx="2">
                  <c:v>88</c:v>
                </c:pt>
                <c:pt idx="3">
                  <c:v>50</c:v>
                </c:pt>
                <c:pt idx="4">
                  <c:v>47</c:v>
                </c:pt>
                <c:pt idx="5">
                  <c:v>73</c:v>
                </c:pt>
                <c:pt idx="6">
                  <c:v>65</c:v>
                </c:pt>
                <c:pt idx="7">
                  <c:v>76</c:v>
                </c:pt>
                <c:pt idx="8">
                  <c:v>77</c:v>
                </c:pt>
                <c:pt idx="9">
                  <c:v>94</c:v>
                </c:pt>
                <c:pt idx="10">
                  <c:v>76</c:v>
                </c:pt>
                <c:pt idx="11">
                  <c:v>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221-4449-B6DF-9199BA427E0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92267039"/>
        <c:axId val="1892267455"/>
      </c:lineChart>
      <c:catAx>
        <c:axId val="189226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1892267455"/>
        <c:crosses val="autoZero"/>
        <c:auto val="1"/>
        <c:lblAlgn val="ctr"/>
        <c:lblOffset val="100"/>
        <c:noMultiLvlLbl val="0"/>
      </c:catAx>
      <c:valAx>
        <c:axId val="1892267455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 b="0" i="0" baseline="0">
                    <a:effectLst/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عدد </a:t>
                </a:r>
                <a:r>
                  <a:rPr lang="en-US" sz="800" b="0" i="0" baseline="0">
                    <a:effectLst/>
                    <a:latin typeface="Helvetica" pitchFamily="2" charset="0"/>
                  </a:rPr>
                  <a:t>Number</a:t>
                </a:r>
                <a:endParaRPr lang="en-US" sz="800">
                  <a:effectLst/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892267039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48296062992125982"/>
          <c:y val="1.2422360248447204E-2"/>
          <c:w val="0.50444094488188973"/>
          <c:h val="5.1244681371350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874987083307503E-2"/>
          <c:y val="7.0612668743509868E-2"/>
          <c:w val="0.93012238824477644"/>
          <c:h val="0.77418635170603678"/>
        </c:manualLayout>
      </c:layout>
      <c:lineChart>
        <c:grouping val="standard"/>
        <c:varyColors val="0"/>
        <c:ser>
          <c:idx val="0"/>
          <c:order val="0"/>
          <c:tx>
            <c:strRef>
              <c:f>T03B!$A$1048571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T03B!$B$1048571:$M$1048571</c:f>
              <c:numCache>
                <c:formatCode>_(* #,##0_);_(* \(#,##0\);_(* "-"_);_(@_)</c:formatCode>
                <c:ptCount val="12"/>
                <c:pt idx="0">
                  <c:v>29</c:v>
                </c:pt>
                <c:pt idx="1">
                  <c:v>10</c:v>
                </c:pt>
                <c:pt idx="2">
                  <c:v>24</c:v>
                </c:pt>
                <c:pt idx="3">
                  <c:v>28</c:v>
                </c:pt>
                <c:pt idx="4">
                  <c:v>22</c:v>
                </c:pt>
                <c:pt idx="5">
                  <c:v>10</c:v>
                </c:pt>
                <c:pt idx="6">
                  <c:v>24</c:v>
                </c:pt>
                <c:pt idx="7">
                  <c:v>18</c:v>
                </c:pt>
                <c:pt idx="8">
                  <c:v>14</c:v>
                </c:pt>
                <c:pt idx="9">
                  <c:v>19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98-4891-BA0C-5BDC897FDF23}"/>
            </c:ext>
          </c:extLst>
        </c:ser>
        <c:ser>
          <c:idx val="1"/>
          <c:order val="1"/>
          <c:tx>
            <c:strRef>
              <c:f>T03B!$A$1048572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rgbClr val="CAB98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T03B!$B$1048572:$M$1048572</c:f>
              <c:numCache>
                <c:formatCode>_(* #,##0_);_(* \(#,##0\);_(* "-"_);_(@_)</c:formatCode>
                <c:ptCount val="12"/>
                <c:pt idx="0">
                  <c:v>33</c:v>
                </c:pt>
                <c:pt idx="1">
                  <c:v>22</c:v>
                </c:pt>
                <c:pt idx="2">
                  <c:v>27</c:v>
                </c:pt>
                <c:pt idx="3">
                  <c:v>36</c:v>
                </c:pt>
                <c:pt idx="4">
                  <c:v>28</c:v>
                </c:pt>
                <c:pt idx="5">
                  <c:v>13</c:v>
                </c:pt>
                <c:pt idx="6">
                  <c:v>14</c:v>
                </c:pt>
                <c:pt idx="7">
                  <c:v>7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98-4891-BA0C-5BDC897FDF23}"/>
            </c:ext>
          </c:extLst>
        </c:ser>
        <c:ser>
          <c:idx val="2"/>
          <c:order val="2"/>
          <c:tx>
            <c:strRef>
              <c:f>T03B!$A$1048573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T03B!$B$1048573:$M$1048573</c:f>
              <c:numCache>
                <c:formatCode>_(* #,##0_);_(* \(#,##0\);_(* "-"_);_(@_)</c:formatCode>
                <c:ptCount val="12"/>
                <c:pt idx="0">
                  <c:v>33</c:v>
                </c:pt>
                <c:pt idx="1">
                  <c:v>29</c:v>
                </c:pt>
                <c:pt idx="2">
                  <c:v>14</c:v>
                </c:pt>
                <c:pt idx="3">
                  <c:v>19</c:v>
                </c:pt>
                <c:pt idx="4">
                  <c:v>9</c:v>
                </c:pt>
                <c:pt idx="5">
                  <c:v>23</c:v>
                </c:pt>
                <c:pt idx="6">
                  <c:v>22</c:v>
                </c:pt>
                <c:pt idx="7">
                  <c:v>15</c:v>
                </c:pt>
                <c:pt idx="8">
                  <c:v>23</c:v>
                </c:pt>
                <c:pt idx="9">
                  <c:v>28</c:v>
                </c:pt>
                <c:pt idx="10">
                  <c:v>21</c:v>
                </c:pt>
                <c:pt idx="11">
                  <c:v>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98-4891-BA0C-5BDC897FDF23}"/>
            </c:ext>
          </c:extLst>
        </c:ser>
        <c:ser>
          <c:idx val="3"/>
          <c:order val="3"/>
          <c:tx>
            <c:strRef>
              <c:f>T03B!$A$1048574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FF7189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T03B!$B$1048574:$M$1048574</c:f>
              <c:numCache>
                <c:formatCode>_(* #,##0_);_(* \(#,##0\);_(* "-"_);_(@_)</c:formatCode>
                <c:ptCount val="12"/>
                <c:pt idx="0">
                  <c:v>19</c:v>
                </c:pt>
                <c:pt idx="1">
                  <c:v>18</c:v>
                </c:pt>
                <c:pt idx="2">
                  <c:v>23</c:v>
                </c:pt>
                <c:pt idx="3">
                  <c:v>9</c:v>
                </c:pt>
                <c:pt idx="4">
                  <c:v>11</c:v>
                </c:pt>
                <c:pt idx="5">
                  <c:v>20</c:v>
                </c:pt>
                <c:pt idx="6">
                  <c:v>16</c:v>
                </c:pt>
                <c:pt idx="7">
                  <c:v>17</c:v>
                </c:pt>
                <c:pt idx="8">
                  <c:v>26</c:v>
                </c:pt>
                <c:pt idx="9">
                  <c:v>16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98-4891-BA0C-5BDC897FDF23}"/>
            </c:ext>
          </c:extLst>
        </c:ser>
        <c:ser>
          <c:idx val="4"/>
          <c:order val="4"/>
          <c:tx>
            <c:strRef>
              <c:f>T03B!$A$1048575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T03B!$B$1048575:$M$1048575</c:f>
              <c:numCache>
                <c:formatCode>_(* #,##0_);_(* \(#,##0\);_(* "-"_);_(@_)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13</c:v>
                </c:pt>
                <c:pt idx="3">
                  <c:v>21</c:v>
                </c:pt>
                <c:pt idx="4">
                  <c:v>14</c:v>
                </c:pt>
                <c:pt idx="5">
                  <c:v>18</c:v>
                </c:pt>
                <c:pt idx="6">
                  <c:v>13</c:v>
                </c:pt>
                <c:pt idx="7">
                  <c:v>20</c:v>
                </c:pt>
                <c:pt idx="8">
                  <c:v>23</c:v>
                </c:pt>
                <c:pt idx="9">
                  <c:v>28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B98-4891-BA0C-5BDC897FDF2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7583727"/>
        <c:axId val="1737575823"/>
      </c:lineChart>
      <c:catAx>
        <c:axId val="173758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1737575823"/>
        <c:crosses val="autoZero"/>
        <c:auto val="1"/>
        <c:lblAlgn val="ctr"/>
        <c:lblOffset val="100"/>
        <c:tickMarkSkip val="1"/>
        <c:noMultiLvlLbl val="0"/>
      </c:catAx>
      <c:valAx>
        <c:axId val="173757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 b="0" i="0" baseline="0">
                    <a:effectLst/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عدد </a:t>
                </a:r>
                <a:r>
                  <a:rPr lang="en-US" sz="800" b="0" i="0" baseline="0">
                    <a:effectLst/>
                    <a:latin typeface="Helvetica" pitchFamily="2" charset="0"/>
                  </a:rPr>
                  <a:t>Number</a:t>
                </a:r>
                <a:endParaRPr lang="en-US" sz="800">
                  <a:effectLst/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737583727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47246194225721783"/>
          <c:y val="8.3073727933541015E-3"/>
          <c:w val="0.51493963254593178"/>
          <c:h val="5.55580085199630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27926015517648E-2"/>
          <c:y val="9.1571366079240102E-2"/>
          <c:w val="0.92301104995104433"/>
          <c:h val="0.75485720534933132"/>
        </c:manualLayout>
      </c:layout>
      <c:lineChart>
        <c:grouping val="standard"/>
        <c:varyColors val="0"/>
        <c:ser>
          <c:idx val="0"/>
          <c:order val="0"/>
          <c:tx>
            <c:strRef>
              <c:f>T03B!$A$1048565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rgbClr val="B59F5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T03B!$B$1048565:$M$1048565</c:f>
              <c:numCache>
                <c:formatCode>_(* #,##0_);_(* \(#,##0\);_(* "-"_);_(@_)</c:formatCode>
                <c:ptCount val="12"/>
                <c:pt idx="0">
                  <c:v>151</c:v>
                </c:pt>
                <c:pt idx="1">
                  <c:v>126</c:v>
                </c:pt>
                <c:pt idx="2">
                  <c:v>142</c:v>
                </c:pt>
                <c:pt idx="3">
                  <c:v>134</c:v>
                </c:pt>
                <c:pt idx="4">
                  <c:v>159</c:v>
                </c:pt>
                <c:pt idx="5">
                  <c:v>105</c:v>
                </c:pt>
                <c:pt idx="6">
                  <c:v>144</c:v>
                </c:pt>
                <c:pt idx="7">
                  <c:v>100</c:v>
                </c:pt>
                <c:pt idx="8">
                  <c:v>119</c:v>
                </c:pt>
                <c:pt idx="9">
                  <c:v>159</c:v>
                </c:pt>
                <c:pt idx="10">
                  <c:v>174</c:v>
                </c:pt>
                <c:pt idx="11">
                  <c:v>148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CC-48A1-AE1C-DC0211859C6F}"/>
            </c:ext>
          </c:extLst>
        </c:ser>
        <c:ser>
          <c:idx val="1"/>
          <c:order val="1"/>
          <c:tx>
            <c:strRef>
              <c:f>T03B!$A$1048566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rgbClr val="CAB98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T03B!$B$1048566:$M$1048566</c:f>
              <c:numCache>
                <c:formatCode>_(* #,##0_);_(* \(#,##0\);_(* "-"_);_(@_)</c:formatCode>
                <c:ptCount val="12"/>
                <c:pt idx="0">
                  <c:v>142</c:v>
                </c:pt>
                <c:pt idx="1">
                  <c:v>141</c:v>
                </c:pt>
                <c:pt idx="2">
                  <c:v>158</c:v>
                </c:pt>
                <c:pt idx="3">
                  <c:v>165</c:v>
                </c:pt>
                <c:pt idx="4">
                  <c:v>164</c:v>
                </c:pt>
                <c:pt idx="5">
                  <c:v>107</c:v>
                </c:pt>
                <c:pt idx="6">
                  <c:v>122</c:v>
                </c:pt>
                <c:pt idx="7">
                  <c:v>88</c:v>
                </c:pt>
                <c:pt idx="8">
                  <c:v>137</c:v>
                </c:pt>
                <c:pt idx="9">
                  <c:v>183</c:v>
                </c:pt>
                <c:pt idx="10">
                  <c:v>144</c:v>
                </c:pt>
                <c:pt idx="11">
                  <c:v>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CC-48A1-AE1C-DC0211859C6F}"/>
            </c:ext>
          </c:extLst>
        </c:ser>
        <c:ser>
          <c:idx val="2"/>
          <c:order val="2"/>
          <c:tx>
            <c:strRef>
              <c:f>T03B!$A$1048567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T03B!$B$1048567:$M$1048567</c:f>
              <c:numCache>
                <c:formatCode>_(* #,##0_);_(* \(#,##0\);_(* "-"_);_(@_)</c:formatCode>
                <c:ptCount val="12"/>
                <c:pt idx="0">
                  <c:v>166</c:v>
                </c:pt>
                <c:pt idx="1">
                  <c:v>148</c:v>
                </c:pt>
                <c:pt idx="2">
                  <c:v>152</c:v>
                </c:pt>
                <c:pt idx="3">
                  <c:v>156</c:v>
                </c:pt>
                <c:pt idx="4">
                  <c:v>129</c:v>
                </c:pt>
                <c:pt idx="5">
                  <c:v>117</c:v>
                </c:pt>
                <c:pt idx="6">
                  <c:v>129</c:v>
                </c:pt>
                <c:pt idx="7">
                  <c:v>77</c:v>
                </c:pt>
                <c:pt idx="8">
                  <c:v>182</c:v>
                </c:pt>
                <c:pt idx="9">
                  <c:v>196</c:v>
                </c:pt>
                <c:pt idx="10">
                  <c:v>154</c:v>
                </c:pt>
                <c:pt idx="11">
                  <c:v>159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CC-48A1-AE1C-DC0211859C6F}"/>
            </c:ext>
          </c:extLst>
        </c:ser>
        <c:ser>
          <c:idx val="3"/>
          <c:order val="3"/>
          <c:tx>
            <c:strRef>
              <c:f>T03B!$A$1048568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FF7189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T03B!$B$1048568:$M$1048568</c:f>
              <c:numCache>
                <c:formatCode>_(* #,##0_);_(* \(#,##0\);_(* "-"_);_(@_)</c:formatCode>
                <c:ptCount val="12"/>
                <c:pt idx="0">
                  <c:v>143</c:v>
                </c:pt>
                <c:pt idx="1">
                  <c:v>142</c:v>
                </c:pt>
                <c:pt idx="2">
                  <c:v>143</c:v>
                </c:pt>
                <c:pt idx="3">
                  <c:v>87</c:v>
                </c:pt>
                <c:pt idx="4">
                  <c:v>74</c:v>
                </c:pt>
                <c:pt idx="5">
                  <c:v>147</c:v>
                </c:pt>
                <c:pt idx="6">
                  <c:v>134</c:v>
                </c:pt>
                <c:pt idx="7">
                  <c:v>124</c:v>
                </c:pt>
                <c:pt idx="8">
                  <c:v>165</c:v>
                </c:pt>
                <c:pt idx="9">
                  <c:v>129</c:v>
                </c:pt>
                <c:pt idx="10">
                  <c:v>127</c:v>
                </c:pt>
                <c:pt idx="11">
                  <c:v>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CC-48A1-AE1C-DC0211859C6F}"/>
            </c:ext>
          </c:extLst>
        </c:ser>
        <c:ser>
          <c:idx val="4"/>
          <c:order val="4"/>
          <c:tx>
            <c:strRef>
              <c:f>T03B!$A$1048569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1001F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T03B!$B$1048564:$M$1048564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أبريل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أغسطس
Aug</c:v>
                </c:pt>
                <c:pt idx="8">
                  <c:v> سبتمبر
Sep</c:v>
                </c:pt>
                <c:pt idx="9">
                  <c:v>أكتوبر
Oct</c:v>
                </c:pt>
                <c:pt idx="10">
                  <c:v>نوفمبر
Nov</c:v>
                </c:pt>
                <c:pt idx="11">
                  <c:v>ديسمبر
Dec</c:v>
                </c:pt>
              </c:strCache>
            </c:strRef>
          </c:cat>
          <c:val>
            <c:numRef>
              <c:f>T03B!$B$1048569:$M$1048569</c:f>
              <c:numCache>
                <c:formatCode>_(* #,##0_);_(* \(#,##0\);_(* "-"_);_(@_)</c:formatCode>
                <c:ptCount val="12"/>
                <c:pt idx="0">
                  <c:v>161</c:v>
                </c:pt>
                <c:pt idx="1">
                  <c:v>148</c:v>
                </c:pt>
                <c:pt idx="2">
                  <c:v>155</c:v>
                </c:pt>
                <c:pt idx="3">
                  <c:v>130</c:v>
                </c:pt>
                <c:pt idx="4">
                  <c:v>101</c:v>
                </c:pt>
                <c:pt idx="5">
                  <c:v>137</c:v>
                </c:pt>
                <c:pt idx="6">
                  <c:v>156</c:v>
                </c:pt>
                <c:pt idx="7">
                  <c:v>158</c:v>
                </c:pt>
                <c:pt idx="8">
                  <c:v>180</c:v>
                </c:pt>
                <c:pt idx="9">
                  <c:v>136</c:v>
                </c:pt>
                <c:pt idx="10">
                  <c:v>176</c:v>
                </c:pt>
                <c:pt idx="11">
                  <c:v>125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CC-48A1-AE1C-DC0211859C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7583727"/>
        <c:axId val="1737575823"/>
      </c:lineChart>
      <c:catAx>
        <c:axId val="173758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1737575823"/>
        <c:crosses val="autoZero"/>
        <c:auto val="1"/>
        <c:lblAlgn val="ctr"/>
        <c:lblOffset val="100"/>
        <c:noMultiLvlLbl val="0"/>
      </c:catAx>
      <c:valAx>
        <c:axId val="1737575823"/>
        <c:scaling>
          <c:orientation val="minMax"/>
          <c:max val="2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ar-BH" sz="1100" b="0" i="0" baseline="0">
                    <a:effectLst/>
                    <a:latin typeface="Sakkal Majalla" panose="02000000000000000000" pitchFamily="2" charset="-78"/>
                    <a:cs typeface="Sakkal Majalla" panose="02000000000000000000" pitchFamily="2" charset="-78"/>
                  </a:rPr>
                  <a:t>عدد </a:t>
                </a:r>
                <a:r>
                  <a:rPr lang="en-US" sz="800" b="0" i="0" baseline="0">
                    <a:effectLst/>
                    <a:latin typeface="Helvetica" pitchFamily="2" charset="0"/>
                  </a:rPr>
                  <a:t>Number</a:t>
                </a:r>
                <a:endParaRPr lang="en-US" sz="800">
                  <a:effectLst/>
                  <a:latin typeface="Helvetica" pitchFamily="2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8.035245594300698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1737583727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49584117032392894"/>
          <c:y val="1.2658227848101266E-2"/>
          <c:w val="0.49370950888192267"/>
          <c:h val="6.48759094986544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76492361531733E-2"/>
          <c:y val="0.11253196930946291"/>
          <c:w val="0.93095363079615046"/>
          <c:h val="0.7963638920134982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'T04'!$E$1048566</c:f>
              <c:strCache>
                <c:ptCount val="1"/>
                <c:pt idx="0">
                  <c:v>آخر   Others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'T04'!$A$1048567:$A$1048570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'T04'!$E$1048567:$E$1048570</c:f>
              <c:numCache>
                <c:formatCode>0.00</c:formatCode>
                <c:ptCount val="4"/>
                <c:pt idx="0">
                  <c:v>3.619129685480396</c:v>
                </c:pt>
                <c:pt idx="1">
                  <c:v>2.2222222222222223</c:v>
                </c:pt>
                <c:pt idx="2">
                  <c:v>1.6795865633074936</c:v>
                </c:pt>
                <c:pt idx="3">
                  <c:v>33.991537376586741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2-4827-A233-2CE7E1997A67}"/>
            </c:ext>
          </c:extLst>
        </c:ser>
        <c:ser>
          <c:idx val="2"/>
          <c:order val="1"/>
          <c:tx>
            <c:strRef>
              <c:f>'T04'!$D$1048566</c:f>
              <c:strCache>
                <c:ptCount val="1"/>
                <c:pt idx="0">
                  <c:v>عربي   Other Arabs</c:v>
                </c:pt>
              </c:strCache>
            </c:strRef>
          </c:tx>
          <c:spPr>
            <a:solidFill>
              <a:srgbClr val="622C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622C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'T04'!$A$1048567:$A$1048570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'T04'!$D$1048567:$D$1048570</c:f>
              <c:numCache>
                <c:formatCode>0.00</c:formatCode>
                <c:ptCount val="4"/>
                <c:pt idx="0">
                  <c:v>2.4773804394657475</c:v>
                </c:pt>
                <c:pt idx="1">
                  <c:v>1.1111111111111112</c:v>
                </c:pt>
                <c:pt idx="2">
                  <c:v>19.12144702842377</c:v>
                </c:pt>
                <c:pt idx="3">
                  <c:v>4.2313117066290546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2-4827-A233-2CE7E1997A67}"/>
            </c:ext>
          </c:extLst>
        </c:ser>
        <c:ser>
          <c:idx val="1"/>
          <c:order val="2"/>
          <c:tx>
            <c:strRef>
              <c:f>'T04'!$C$1048566</c:f>
              <c:strCache>
                <c:ptCount val="1"/>
                <c:pt idx="0">
                  <c:v>خليجي   Gulf Arabs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'T04'!$A$1048567:$A$1048570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'T04'!$C$1048567:$C$1048570</c:f>
              <c:numCache>
                <c:formatCode>0.00</c:formatCode>
                <c:ptCount val="4"/>
                <c:pt idx="0">
                  <c:v>2.2404136148211977</c:v>
                </c:pt>
                <c:pt idx="1">
                  <c:v>5.5555555555555554</c:v>
                </c:pt>
                <c:pt idx="2">
                  <c:v>0.38759689922480622</c:v>
                </c:pt>
                <c:pt idx="3">
                  <c:v>1.1283497884344147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2-4827-A233-2CE7E1997A67}"/>
            </c:ext>
          </c:extLst>
        </c:ser>
        <c:ser>
          <c:idx val="0"/>
          <c:order val="3"/>
          <c:tx>
            <c:strRef>
              <c:f>'T04'!$B$1048566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'T04'!$A$1048567:$A$1048570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'T04'!$B$1048567:$B$1048570</c:f>
              <c:numCache>
                <c:formatCode>0.00</c:formatCode>
                <c:ptCount val="4"/>
                <c:pt idx="0">
                  <c:v>91.426109435588103</c:v>
                </c:pt>
                <c:pt idx="1">
                  <c:v>90</c:v>
                </c:pt>
                <c:pt idx="2">
                  <c:v>78.68217054263566</c:v>
                </c:pt>
                <c:pt idx="3">
                  <c:v>60.648801128349781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2-4827-A233-2CE7E1997A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6186815"/>
        <c:axId val="46199295"/>
      </c:barChart>
      <c:catAx>
        <c:axId val="4618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46199295"/>
        <c:crosses val="autoZero"/>
        <c:auto val="1"/>
        <c:lblAlgn val="ctr"/>
        <c:lblOffset val="100"/>
        <c:noMultiLvlLbl val="0"/>
      </c:catAx>
      <c:valAx>
        <c:axId val="4619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7159633891917354E-3"/>
              <c:y val="1.579906678331875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46186815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44673480718756309"/>
          <c:y val="5.2909011373578297E-3"/>
          <c:w val="0.54044467999192414"/>
          <c:h val="7.84814398200225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58974358974357E-2"/>
          <c:y val="0.11253196930946291"/>
          <c:w val="0.9266801265226462"/>
          <c:h val="0.8003321459817521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'T04'!$E$1048560</c:f>
              <c:strCache>
                <c:ptCount val="1"/>
                <c:pt idx="0">
                  <c:v>آخر   Others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'T04'!$A$1048561:$A$1048564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'T04'!$E$1048561:$E$1048564</c:f>
              <c:numCache>
                <c:formatCode>0.00</c:formatCode>
                <c:ptCount val="4"/>
                <c:pt idx="0">
                  <c:v>1.855287569573284</c:v>
                </c:pt>
                <c:pt idx="1">
                  <c:v>3.5714285714285712</c:v>
                </c:pt>
                <c:pt idx="2">
                  <c:v>1.3452914798206279</c:v>
                </c:pt>
                <c:pt idx="3">
                  <c:v>21.428571428571427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CD9-95BF-F607A3A9930E}"/>
            </c:ext>
          </c:extLst>
        </c:ser>
        <c:ser>
          <c:idx val="2"/>
          <c:order val="1"/>
          <c:tx>
            <c:strRef>
              <c:f>'T04'!$D$1048560</c:f>
              <c:strCache>
                <c:ptCount val="1"/>
                <c:pt idx="0">
                  <c:v>عربي   Other Arabs</c:v>
                </c:pt>
              </c:strCache>
            </c:strRef>
          </c:tx>
          <c:spPr>
            <a:solidFill>
              <a:srgbClr val="622C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622C1F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'T04'!$A$1048561:$A$1048564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'T04'!$D$1048561:$D$1048564</c:f>
              <c:numCache>
                <c:formatCode>0.00</c:formatCode>
                <c:ptCount val="4"/>
                <c:pt idx="0">
                  <c:v>3.4632034632034632</c:v>
                </c:pt>
                <c:pt idx="1">
                  <c:v>0</c:v>
                </c:pt>
                <c:pt idx="2">
                  <c:v>26.00896860986547</c:v>
                </c:pt>
                <c:pt idx="3">
                  <c:v>4.4642857142857144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CD9-95BF-F607A3A9930E}"/>
            </c:ext>
          </c:extLst>
        </c:ser>
        <c:ser>
          <c:idx val="1"/>
          <c:order val="2"/>
          <c:tx>
            <c:strRef>
              <c:f>'T04'!$C$1048560</c:f>
              <c:strCache>
                <c:ptCount val="1"/>
                <c:pt idx="0">
                  <c:v>خليجي   Gulf Arabs</c:v>
                </c:pt>
              </c:strCache>
            </c:strRef>
          </c:tx>
          <c:spPr>
            <a:solidFill>
              <a:srgbClr val="B59F5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59F54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'T04'!$A$1048561:$A$1048564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'T04'!$C$1048561:$C$1048564</c:f>
              <c:numCache>
                <c:formatCode>0.00</c:formatCode>
                <c:ptCount val="4"/>
                <c:pt idx="0">
                  <c:v>2.4737167594310452</c:v>
                </c:pt>
                <c:pt idx="1">
                  <c:v>7.1428571428571423</c:v>
                </c:pt>
                <c:pt idx="2">
                  <c:v>0.89686098654708524</c:v>
                </c:pt>
                <c:pt idx="3">
                  <c:v>1.7857142857142856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CD9-95BF-F607A3A9930E}"/>
            </c:ext>
          </c:extLst>
        </c:ser>
        <c:ser>
          <c:idx val="0"/>
          <c:order val="3"/>
          <c:tx>
            <c:strRef>
              <c:f>'T04'!$B$1048560</c:f>
              <c:strCache>
                <c:ptCount val="1"/>
                <c:pt idx="0">
                  <c:v>بحريني   Bahraini</c:v>
                </c:pt>
              </c:strCache>
            </c:strRef>
          </c:tx>
          <c:spPr>
            <a:solidFill>
              <a:srgbClr val="C100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'T04'!$A$1048561:$A$1048564</c:f>
              <c:strCache>
                <c:ptCount val="4"/>
                <c:pt idx="0">
                  <c:v>بحرينية   Bahraini</c:v>
                </c:pt>
                <c:pt idx="1">
                  <c:v>خليجية   Gulf Arabs</c:v>
                </c:pt>
                <c:pt idx="2">
                  <c:v>عربية   Arabian</c:v>
                </c:pt>
                <c:pt idx="3">
                  <c:v>أخرى   Others</c:v>
                </c:pt>
              </c:strCache>
            </c:strRef>
          </c:cat>
          <c:val>
            <c:numRef>
              <c:f>'T04'!$B$1048561:$B$1048564</c:f>
              <c:numCache>
                <c:formatCode>0.00</c:formatCode>
                <c:ptCount val="4"/>
                <c:pt idx="0">
                  <c:v>92.20779220779221</c:v>
                </c:pt>
                <c:pt idx="1">
                  <c:v>89.285714285714292</c:v>
                </c:pt>
                <c:pt idx="2">
                  <c:v>71.74887892376681</c:v>
                </c:pt>
                <c:pt idx="3">
                  <c:v>72.321428571428569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CD9-95BF-F607A3A993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6186815"/>
        <c:axId val="46199295"/>
      </c:barChart>
      <c:catAx>
        <c:axId val="4618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endParaRPr lang="en-US"/>
          </a:p>
        </c:txPr>
        <c:crossAx val="46199295"/>
        <c:crosses val="autoZero"/>
        <c:auto val="1"/>
        <c:lblAlgn val="ctr"/>
        <c:lblOffset val="100"/>
        <c:noMultiLvlLbl val="0"/>
      </c:catAx>
      <c:valAx>
        <c:axId val="4619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US">
                    <a:latin typeface="Helvetica" pitchFamily="2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0989467662696005E-2"/>
              <c:y val="1.579906678331875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US"/>
          </a:p>
        </c:txPr>
        <c:crossAx val="46186815"/>
        <c:crosses val="autoZero"/>
        <c:crossBetween val="between"/>
        <c:majorUnit val="20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tr"/>
      <c:layout>
        <c:manualLayout>
          <c:xMode val="edge"/>
          <c:yMode val="edge"/>
          <c:x val="0.44101487314085741"/>
          <c:y val="1.4550160396617088E-2"/>
          <c:w val="0.5460819574972483"/>
          <c:h val="6.26084239470066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56029</xdr:colOff>
      <xdr:row>2</xdr:row>
      <xdr:rowOff>16246</xdr:rowOff>
    </xdr:from>
    <xdr:ext cx="4039721" cy="2529728"/>
    <xdr:pic>
      <xdr:nvPicPr>
        <xdr:cNvPr id="2" name="Picture 1">
          <a:extLst>
            <a:ext uri="{FF2B5EF4-FFF2-40B4-BE49-F238E27FC236}">
              <a16:creationId xmlns:a16="http://schemas.microsoft.com/office/drawing/2014/main" id="{C6E7EACA-CF85-4850-9BC4-9929792CB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561450" y="340096"/>
          <a:ext cx="4039721" cy="252972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57150</xdr:rowOff>
    </xdr:from>
    <xdr:to>
      <xdr:col>9</xdr:col>
      <xdr:colOff>304800</xdr:colOff>
      <xdr:row>21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930757-60FE-439D-ACD7-EFC028792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76200</xdr:rowOff>
    </xdr:from>
    <xdr:to>
      <xdr:col>9</xdr:col>
      <xdr:colOff>504825</xdr:colOff>
      <xdr:row>20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30EFF8-DB74-48E7-89DB-6BA021C5F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24</xdr:row>
      <xdr:rowOff>28575</xdr:rowOff>
    </xdr:from>
    <xdr:to>
      <xdr:col>9</xdr:col>
      <xdr:colOff>333375</xdr:colOff>
      <xdr:row>41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6C8F70-3C05-4641-9589-4438056A4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3</xdr:row>
      <xdr:rowOff>38100</xdr:rowOff>
    </xdr:from>
    <xdr:to>
      <xdr:col>9</xdr:col>
      <xdr:colOff>295275</xdr:colOff>
      <xdr:row>20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8BCD3A-9A5E-4228-8D37-9BBA92FBB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85725</xdr:rowOff>
    </xdr:from>
    <xdr:to>
      <xdr:col>9</xdr:col>
      <xdr:colOff>333375</xdr:colOff>
      <xdr:row>20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0581A-492F-4138-BAF6-EAFCE5CE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24</xdr:row>
      <xdr:rowOff>85725</xdr:rowOff>
    </xdr:from>
    <xdr:to>
      <xdr:col>9</xdr:col>
      <xdr:colOff>266700</xdr:colOff>
      <xdr:row>41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4E8BEC-97E5-4846-AF19-03C84B7CF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3</xdr:row>
      <xdr:rowOff>76199</xdr:rowOff>
    </xdr:from>
    <xdr:to>
      <xdr:col>9</xdr:col>
      <xdr:colOff>752476</xdr:colOff>
      <xdr:row>20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61AD0D-A41A-41D0-901D-EB75943BF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320040</xdr:colOff>
      <xdr:row>24</xdr:row>
      <xdr:rowOff>19050</xdr:rowOff>
    </xdr:from>
    <xdr:to>
      <xdr:col>9</xdr:col>
      <xdr:colOff>777240</xdr:colOff>
      <xdr:row>41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C515F5-BE72-4400-9A85-5D147F904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17547</xdr:colOff>
      <xdr:row>3</xdr:row>
      <xdr:rowOff>57149</xdr:rowOff>
    </xdr:from>
    <xdr:to>
      <xdr:col>9</xdr:col>
      <xdr:colOff>474747</xdr:colOff>
      <xdr:row>20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D4AA95-3696-4D3E-A42F-2516F9CCF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47624</xdr:colOff>
      <xdr:row>24</xdr:row>
      <xdr:rowOff>66675</xdr:rowOff>
    </xdr:from>
    <xdr:to>
      <xdr:col>9</xdr:col>
      <xdr:colOff>504824</xdr:colOff>
      <xdr:row>42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46CD8A-BA0B-44BA-8F68-3A1D6E6C4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85724</xdr:rowOff>
    </xdr:from>
    <xdr:to>
      <xdr:col>9</xdr:col>
      <xdr:colOff>476250</xdr:colOff>
      <xdr:row>20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ED3DBA-EDBF-4333-933D-6F28A721A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76200</xdr:rowOff>
    </xdr:from>
    <xdr:to>
      <xdr:col>9</xdr:col>
      <xdr:colOff>523875</xdr:colOff>
      <xdr:row>23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A2722D-8A54-4ABF-AEC5-B2B886D9C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38100</xdr:rowOff>
    </xdr:from>
    <xdr:to>
      <xdr:col>9</xdr:col>
      <xdr:colOff>533400</xdr:colOff>
      <xdr:row>47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57AB5B-5F34-4271-AE38-1286E2F81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3</xdr:row>
      <xdr:rowOff>57150</xdr:rowOff>
    </xdr:from>
    <xdr:to>
      <xdr:col>9</xdr:col>
      <xdr:colOff>514351</xdr:colOff>
      <xdr:row>20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48F077-AB38-4597-A6BF-55DA8265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24</xdr:row>
      <xdr:rowOff>9525</xdr:rowOff>
    </xdr:from>
    <xdr:to>
      <xdr:col>9</xdr:col>
      <xdr:colOff>504825</xdr:colOff>
      <xdr:row>41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7F455B-BAA9-4093-BCD3-FB5780B4D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19050</xdr:rowOff>
    </xdr:from>
    <xdr:to>
      <xdr:col>13</xdr:col>
      <xdr:colOff>257175</xdr:colOff>
      <xdr:row>20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C6AE3A-05CB-442B-B798-23F75443F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114301</xdr:colOff>
      <xdr:row>24</xdr:row>
      <xdr:rowOff>47625</xdr:rowOff>
    </xdr:from>
    <xdr:to>
      <xdr:col>13</xdr:col>
      <xdr:colOff>238126</xdr:colOff>
      <xdr:row>41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ABA13C-847F-4002-A513-E43A4E9E0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109787</xdr:rowOff>
    </xdr:from>
    <xdr:to>
      <xdr:col>9</xdr:col>
      <xdr:colOff>514350</xdr:colOff>
      <xdr:row>20</xdr:row>
      <xdr:rowOff>100262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0CA5AD-11AE-480F-A087-D21649FDC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3</xdr:row>
      <xdr:rowOff>85725</xdr:rowOff>
    </xdr:from>
    <xdr:to>
      <xdr:col>13</xdr:col>
      <xdr:colOff>304800</xdr:colOff>
      <xdr:row>20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B7A5C7-2D0D-4F6F-8042-B9931D23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3</xdr:row>
      <xdr:rowOff>66675</xdr:rowOff>
    </xdr:from>
    <xdr:to>
      <xdr:col>11</xdr:col>
      <xdr:colOff>180974</xdr:colOff>
      <xdr:row>20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8D7EC7-140C-4541-9D6B-56C3675E8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85725</xdr:rowOff>
    </xdr:from>
    <xdr:to>
      <xdr:col>11</xdr:col>
      <xdr:colOff>361950</xdr:colOff>
      <xdr:row>20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6F4DFF-3788-4C76-A534-FA0BC6C29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3</xdr:row>
      <xdr:rowOff>38099</xdr:rowOff>
    </xdr:from>
    <xdr:to>
      <xdr:col>9</xdr:col>
      <xdr:colOff>504826</xdr:colOff>
      <xdr:row>20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AABE5A-418B-4CA6-8FFD-24B8DD243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57150</xdr:rowOff>
    </xdr:from>
    <xdr:to>
      <xdr:col>11</xdr:col>
      <xdr:colOff>390525</xdr:colOff>
      <xdr:row>20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5930D5-D9E9-4195-9BDD-F724C3C71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24</xdr:row>
      <xdr:rowOff>28575</xdr:rowOff>
    </xdr:from>
    <xdr:to>
      <xdr:col>11</xdr:col>
      <xdr:colOff>390525</xdr:colOff>
      <xdr:row>41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A5E7F0-E73C-4215-B3C5-80D94CCD3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47625</xdr:rowOff>
    </xdr:from>
    <xdr:to>
      <xdr:col>9</xdr:col>
      <xdr:colOff>504825</xdr:colOff>
      <xdr:row>20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1A4952-E2DF-4AB6-9B3D-40354A19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3</xdr:row>
      <xdr:rowOff>76199</xdr:rowOff>
    </xdr:from>
    <xdr:to>
      <xdr:col>9</xdr:col>
      <xdr:colOff>533399</xdr:colOff>
      <xdr:row>20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0EA3E-A594-4032-AC83-262F8EADC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3</xdr:row>
      <xdr:rowOff>57149</xdr:rowOff>
    </xdr:from>
    <xdr:to>
      <xdr:col>9</xdr:col>
      <xdr:colOff>476251</xdr:colOff>
      <xdr:row>20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7C3987-EE6E-4B21-B25A-7C856949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28575</xdr:rowOff>
    </xdr:from>
    <xdr:to>
      <xdr:col>11</xdr:col>
      <xdr:colOff>381000</xdr:colOff>
      <xdr:row>20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6BE35E-4BCD-4CEB-B953-6503B9506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47625</xdr:rowOff>
    </xdr:from>
    <xdr:to>
      <xdr:col>11</xdr:col>
      <xdr:colOff>361950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98328F-7553-4542-BFD0-D354EC744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114299</xdr:rowOff>
    </xdr:from>
    <xdr:to>
      <xdr:col>9</xdr:col>
      <xdr:colOff>514350</xdr:colOff>
      <xdr:row>20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624686-6B92-45AE-BA15-EF261F1F7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24</xdr:row>
      <xdr:rowOff>47625</xdr:rowOff>
    </xdr:from>
    <xdr:to>
      <xdr:col>9</xdr:col>
      <xdr:colOff>533400</xdr:colOff>
      <xdr:row>41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77BD00-2352-46BA-BEE8-0D8F0C229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57149</xdr:rowOff>
    </xdr:from>
    <xdr:to>
      <xdr:col>9</xdr:col>
      <xdr:colOff>495300</xdr:colOff>
      <xdr:row>20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CAEF2C-15F1-4BD9-BE72-424785BE7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47625</xdr:rowOff>
    </xdr:from>
    <xdr:to>
      <xdr:col>9</xdr:col>
      <xdr:colOff>542925</xdr:colOff>
      <xdr:row>22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71AB64-77B2-467E-9D52-D3F78C2F9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26</xdr:row>
      <xdr:rowOff>47625</xdr:rowOff>
    </xdr:from>
    <xdr:to>
      <xdr:col>9</xdr:col>
      <xdr:colOff>533400</xdr:colOff>
      <xdr:row>46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F75A9A-3088-4C8F-9408-1BF23D39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27</xdr:row>
      <xdr:rowOff>9525</xdr:rowOff>
    </xdr:from>
    <xdr:to>
      <xdr:col>9</xdr:col>
      <xdr:colOff>542925</xdr:colOff>
      <xdr:row>46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58817F-1C2A-4A08-9052-76FDA536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</xdr:row>
      <xdr:rowOff>95250</xdr:rowOff>
    </xdr:from>
    <xdr:to>
      <xdr:col>9</xdr:col>
      <xdr:colOff>533400</xdr:colOff>
      <xdr:row>23</xdr:row>
      <xdr:rowOff>19050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093619-5E86-4B38-A41B-D45150B5B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47624</xdr:rowOff>
    </xdr:from>
    <xdr:to>
      <xdr:col>9</xdr:col>
      <xdr:colOff>514350</xdr:colOff>
      <xdr:row>19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DFBA9C-7BBF-4F28-A157-A2F321AF5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24</xdr:row>
      <xdr:rowOff>19050</xdr:rowOff>
    </xdr:from>
    <xdr:to>
      <xdr:col>9</xdr:col>
      <xdr:colOff>495300</xdr:colOff>
      <xdr:row>41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BD9745-740D-4A2D-A301-D7CB7140A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104775</xdr:rowOff>
    </xdr:from>
    <xdr:to>
      <xdr:col>9</xdr:col>
      <xdr:colOff>533400</xdr:colOff>
      <xdr:row>20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5C3882-0592-401D-8272-1453069E2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24</xdr:row>
      <xdr:rowOff>57150</xdr:rowOff>
    </xdr:from>
    <xdr:to>
      <xdr:col>9</xdr:col>
      <xdr:colOff>514350</xdr:colOff>
      <xdr:row>41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37D7917-D293-4B77-9D44-7A7655C87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9</xdr:col>
      <xdr:colOff>457200</xdr:colOff>
      <xdr:row>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A7450A-A1CE-48BB-9873-8C04D77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57150</xdr:rowOff>
    </xdr:from>
    <xdr:to>
      <xdr:col>9</xdr:col>
      <xdr:colOff>523875</xdr:colOff>
      <xdr:row>20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BEE0BE8-EE8F-4FEF-907A-79CD0C74A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24</xdr:row>
      <xdr:rowOff>38100</xdr:rowOff>
    </xdr:from>
    <xdr:to>
      <xdr:col>9</xdr:col>
      <xdr:colOff>542925</xdr:colOff>
      <xdr:row>41</xdr:row>
      <xdr:rowOff>28575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9B96951-B8CD-4439-B4CD-CD7B277B3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ssode2.CIO\My%20Documents\Abs-2002\Abstract2002\Inter-Chap02-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ssode2\Local%20Settings\Temporary%20Internet%20Files\OLKEB\Documents%20and%20Settings\cssode2\My%20Documents\Abs-2001\2001SYBK\SYBK2001-Chapters\BOOK-SEC\T301T3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02"/>
      <sheetName val="List of Tables 02"/>
      <sheetName val="T2.01"/>
      <sheetName val="T2.02-1991"/>
      <sheetName val="T2.03-2001"/>
      <sheetName val="T2.04"/>
      <sheetName val="T2.05-1991"/>
      <sheetName val="T2.06-2001"/>
      <sheetName val="T2.07"/>
      <sheetName val="T2.08"/>
      <sheetName val="T2.09"/>
      <sheetName val="T2.10-1991"/>
      <sheetName val="T2.11-2001"/>
      <sheetName val="T2.12 -1991"/>
      <sheetName val="ContT2.12 -1991(2)"/>
      <sheetName val="ContT2.12 -1991(3)"/>
      <sheetName val="T2.13 - 2001 "/>
      <sheetName val="ContT2.13 -2001(2)"/>
      <sheetName val="ContT2.13 - 2001(3)"/>
      <sheetName val="T2.14-1991"/>
      <sheetName val="T2.15-2001"/>
      <sheetName val="T2.16"/>
      <sheetName val="T2.17 - 1991"/>
      <sheetName val="T2.18 - 2001"/>
      <sheetName val="T2.19 - 1991"/>
      <sheetName val="T2.20 - 2001"/>
      <sheetName val="T2.21 - 1991"/>
      <sheetName val="T2.22 - 2001"/>
      <sheetName val="T2.23 - 1991 "/>
      <sheetName val="T2.24 - 2001"/>
      <sheetName val="T2.25"/>
      <sheetName val="T2.26-1991"/>
      <sheetName val="T2.27-2001"/>
      <sheetName val="T2.28-1991"/>
      <sheetName val="T2.29-2001"/>
      <sheetName val="T2.30-1991"/>
      <sheetName val="T.31-2001"/>
      <sheetName val="T2.32-1991"/>
      <sheetName val="T2.33-2001"/>
      <sheetName val="T2.34-1991"/>
      <sheetName val="T2.35-2001"/>
      <sheetName val="T2.36"/>
      <sheetName val="T2.37-1991"/>
      <sheetName val="T2.38-2001"/>
      <sheetName val="T2.39-1991"/>
      <sheetName val="T2.40-2001"/>
      <sheetName val="T2.41-1991"/>
      <sheetName val="T2.42-2001"/>
      <sheetName val="T2.43-1991"/>
      <sheetName val="T2.44-2001 "/>
      <sheetName val="T2.45-1991"/>
      <sheetName val="T2.46-2001"/>
      <sheetName val="T2.47-1991"/>
      <sheetName val="T2.48-2001"/>
      <sheetName val="T2.49"/>
      <sheetName val="T2.50"/>
      <sheetName val="T2.51"/>
      <sheetName val="T2.52"/>
      <sheetName val="T2.53-1991"/>
      <sheetName val="T2.54-2001"/>
      <sheetName val="T2.55"/>
      <sheetName val="T2.56-1991 "/>
      <sheetName val="T2.57-2001"/>
      <sheetName val="T2.58-1991"/>
      <sheetName val="T2.59-2001"/>
      <sheetName val="T2.60-1991"/>
      <sheetName val="T2.61-2001"/>
      <sheetName val="T2.62 -1991"/>
      <sheetName val="T2.63-2001"/>
      <sheetName val="T2.64-1991"/>
      <sheetName val="T2.65-2001"/>
      <sheetName val="T2.66"/>
      <sheetName val="T2.67"/>
      <sheetName val="T2.68"/>
      <sheetName val="T2.69"/>
      <sheetName val="T2.70"/>
      <sheetName val="T2.71"/>
      <sheetName val="T2.72"/>
      <sheetName val="T2.73"/>
      <sheetName val="T2.74"/>
      <sheetName val="T2.75"/>
      <sheetName val="T2.76"/>
      <sheetName val="T2.77"/>
      <sheetName val="T2.78"/>
      <sheetName val="T2.79"/>
      <sheetName val="T2.80"/>
      <sheetName val="T2.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.01 (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3B67C-8472-48F4-AB32-AA7AD4AFA921}">
  <dimension ref="A1:Q28"/>
  <sheetViews>
    <sheetView showGridLines="0" rightToLeft="1" zoomScaleNormal="100" zoomScaleSheetLayoutView="100" workbookViewId="0"/>
  </sheetViews>
  <sheetFormatPr defaultColWidth="9.140625" defaultRowHeight="12.75"/>
  <cols>
    <col min="1" max="17" width="5.7109375" style="131" customWidth="1"/>
    <col min="18" max="16384" width="9.140625" style="131"/>
  </cols>
  <sheetData>
    <row r="1" spans="1:17">
      <c r="A1" s="667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</row>
    <row r="2" spans="1:17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</row>
    <row r="3" spans="1:17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</row>
    <row r="4" spans="1:17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</row>
    <row r="5" spans="1:17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</row>
    <row r="7" spans="1:17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</row>
    <row r="8" spans="1:17">
      <c r="A8" s="132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</row>
    <row r="9" spans="1:17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</row>
    <row r="10" spans="1:17">
      <c r="A10" s="132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</row>
    <row r="11" spans="1:17">
      <c r="A11" s="132"/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</row>
    <row r="12" spans="1:17">
      <c r="A12" s="132"/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</row>
    <row r="13" spans="1:17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</row>
    <row r="14" spans="1:17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</row>
    <row r="15" spans="1:17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</row>
    <row r="16" spans="1:17">
      <c r="A16" s="132"/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</row>
    <row r="17" spans="1:17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</row>
    <row r="18" spans="1:17">
      <c r="A18" s="132"/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</row>
    <row r="19" spans="1:17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</row>
    <row r="20" spans="1:17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</row>
    <row r="21" spans="1:17" ht="41.25">
      <c r="A21" s="137" t="s">
        <v>161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1:17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</row>
    <row r="23" spans="1:17" ht="27.75">
      <c r="A23" s="135" t="s">
        <v>162</v>
      </c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</row>
    <row r="24" spans="1:17">
      <c r="A24" s="459"/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</row>
    <row r="25" spans="1:17" ht="27.75">
      <c r="A25" s="135">
        <v>2021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</row>
    <row r="26" spans="1:17">
      <c r="A26" s="132"/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</row>
    <row r="27" spans="1:17">
      <c r="A27" s="134"/>
      <c r="B27" s="134"/>
      <c r="C27" s="134"/>
      <c r="D27" s="134"/>
      <c r="E27" s="134"/>
      <c r="F27" s="134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</row>
    <row r="28" spans="1:17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</row>
  </sheetData>
  <printOptions horizontalCentered="1"/>
  <pageMargins left="0.3" right="0.3" top="1.5" bottom="1" header="0" footer="0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55F83-6951-4D41-B7E9-32BBF7FA74B1}">
  <dimension ref="A1:AA1048576"/>
  <sheetViews>
    <sheetView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7.85546875" style="3" customWidth="1"/>
    <col min="2" max="13" width="5.28515625" style="3" customWidth="1"/>
    <col min="14" max="14" width="8" style="3" customWidth="1"/>
    <col min="15" max="16384" width="9.140625" style="244"/>
  </cols>
  <sheetData>
    <row r="1" spans="1:27" ht="23.25">
      <c r="A1" s="680" t="s">
        <v>310</v>
      </c>
      <c r="B1" s="305" t="s">
        <v>306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681" t="s">
        <v>392</v>
      </c>
      <c r="N1" s="681"/>
      <c r="O1" s="433"/>
    </row>
    <row r="2" spans="1:27" ht="18" customHeight="1">
      <c r="A2" s="680"/>
      <c r="B2" s="306" t="s">
        <v>307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681"/>
      <c r="N2" s="681"/>
      <c r="O2" s="433"/>
    </row>
    <row r="3" spans="1:27" s="23" customFormat="1" ht="14.25">
      <c r="A3" s="21"/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433"/>
    </row>
    <row r="4" spans="1:27" s="5" customFormat="1" ht="18.75">
      <c r="A4" s="689" t="s">
        <v>331</v>
      </c>
      <c r="B4" s="95" t="s">
        <v>49</v>
      </c>
      <c r="C4" s="96"/>
      <c r="D4" s="96"/>
      <c r="E4" s="89"/>
      <c r="F4" s="89"/>
      <c r="G4" s="89"/>
      <c r="H4" s="89"/>
      <c r="I4" s="89"/>
      <c r="J4" s="89"/>
      <c r="K4" s="688" t="s">
        <v>130</v>
      </c>
      <c r="L4" s="688"/>
      <c r="M4" s="688"/>
      <c r="N4" s="687" t="s">
        <v>217</v>
      </c>
    </row>
    <row r="5" spans="1:27" s="5" customFormat="1" ht="32.1" customHeight="1">
      <c r="A5" s="689"/>
      <c r="B5" s="463" t="s">
        <v>393</v>
      </c>
      <c r="C5" s="463" t="s">
        <v>395</v>
      </c>
      <c r="D5" s="463" t="s">
        <v>397</v>
      </c>
      <c r="E5" s="463" t="s">
        <v>399</v>
      </c>
      <c r="F5" s="463" t="s">
        <v>401</v>
      </c>
      <c r="G5" s="463" t="s">
        <v>403</v>
      </c>
      <c r="H5" s="463" t="s">
        <v>405</v>
      </c>
      <c r="I5" s="463" t="s">
        <v>407</v>
      </c>
      <c r="J5" s="463" t="s">
        <v>418</v>
      </c>
      <c r="K5" s="463" t="s">
        <v>409</v>
      </c>
      <c r="L5" s="463" t="s">
        <v>411</v>
      </c>
      <c r="M5" s="464" t="s">
        <v>413</v>
      </c>
      <c r="N5" s="687"/>
    </row>
    <row r="6" spans="1:27" s="61" customFormat="1" ht="20.100000000000001" customHeight="1">
      <c r="A6" s="690"/>
      <c r="B6" s="462" t="s">
        <v>394</v>
      </c>
      <c r="C6" s="462" t="s">
        <v>396</v>
      </c>
      <c r="D6" s="462" t="s">
        <v>398</v>
      </c>
      <c r="E6" s="460" t="s">
        <v>400</v>
      </c>
      <c r="F6" s="462" t="s">
        <v>402</v>
      </c>
      <c r="G6" s="462" t="s">
        <v>404</v>
      </c>
      <c r="H6" s="462" t="s">
        <v>406</v>
      </c>
      <c r="I6" s="462" t="s">
        <v>415</v>
      </c>
      <c r="J6" s="462" t="s">
        <v>408</v>
      </c>
      <c r="K6" s="462" t="s">
        <v>410</v>
      </c>
      <c r="L6" s="462" t="s">
        <v>412</v>
      </c>
      <c r="M6" s="461" t="s">
        <v>414</v>
      </c>
      <c r="N6" s="68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434"/>
      <c r="AA6" s="434"/>
    </row>
    <row r="7" spans="1:27" s="433" customFormat="1" ht="21" customHeight="1">
      <c r="A7" s="512">
        <v>2021</v>
      </c>
      <c r="B7" s="281">
        <f>SUM(B8:B9)</f>
        <v>185</v>
      </c>
      <c r="C7" s="281">
        <f t="shared" ref="C7:M7" si="0">SUM(C8:C9)</f>
        <v>172</v>
      </c>
      <c r="D7" s="281">
        <f t="shared" si="0"/>
        <v>168</v>
      </c>
      <c r="E7" s="281">
        <f t="shared" si="0"/>
        <v>151</v>
      </c>
      <c r="F7" s="281">
        <f t="shared" si="0"/>
        <v>115</v>
      </c>
      <c r="G7" s="281">
        <f t="shared" si="0"/>
        <v>155</v>
      </c>
      <c r="H7" s="281">
        <f t="shared" si="0"/>
        <v>169</v>
      </c>
      <c r="I7" s="281">
        <f t="shared" si="0"/>
        <v>178</v>
      </c>
      <c r="J7" s="281">
        <f t="shared" si="0"/>
        <v>203</v>
      </c>
      <c r="K7" s="281">
        <f t="shared" si="0"/>
        <v>164</v>
      </c>
      <c r="L7" s="281">
        <f t="shared" si="0"/>
        <v>192</v>
      </c>
      <c r="M7" s="281">
        <f t="shared" si="0"/>
        <v>134</v>
      </c>
      <c r="N7" s="281">
        <f>SUM(N8:N9)</f>
        <v>1986</v>
      </c>
      <c r="O7" s="657"/>
      <c r="Z7" s="434"/>
      <c r="AA7" s="434"/>
    </row>
    <row r="8" spans="1:27" s="434" customFormat="1" ht="18" customHeight="1">
      <c r="A8" s="525" t="s">
        <v>416</v>
      </c>
      <c r="B8" s="515">
        <v>161</v>
      </c>
      <c r="C8" s="515">
        <v>148</v>
      </c>
      <c r="D8" s="515">
        <v>155</v>
      </c>
      <c r="E8" s="515">
        <v>130</v>
      </c>
      <c r="F8" s="515">
        <v>101</v>
      </c>
      <c r="G8" s="515">
        <v>137</v>
      </c>
      <c r="H8" s="515">
        <v>156</v>
      </c>
      <c r="I8" s="515">
        <v>158</v>
      </c>
      <c r="J8" s="515">
        <v>180</v>
      </c>
      <c r="K8" s="515">
        <v>136</v>
      </c>
      <c r="L8" s="515">
        <v>176</v>
      </c>
      <c r="M8" s="517">
        <v>125</v>
      </c>
      <c r="N8" s="518">
        <f>SUM(B8:M8)</f>
        <v>1763</v>
      </c>
      <c r="O8" s="657"/>
      <c r="P8" s="433"/>
    </row>
    <row r="9" spans="1:27" s="434" customFormat="1" ht="18" customHeight="1">
      <c r="A9" s="526" t="s">
        <v>417</v>
      </c>
      <c r="B9" s="104">
        <v>24</v>
      </c>
      <c r="C9" s="104">
        <v>24</v>
      </c>
      <c r="D9" s="104">
        <v>13</v>
      </c>
      <c r="E9" s="519">
        <v>21</v>
      </c>
      <c r="F9" s="104">
        <v>14</v>
      </c>
      <c r="G9" s="104">
        <v>18</v>
      </c>
      <c r="H9" s="104">
        <v>13</v>
      </c>
      <c r="I9" s="104">
        <v>20</v>
      </c>
      <c r="J9" s="519">
        <v>23</v>
      </c>
      <c r="K9" s="104">
        <v>28</v>
      </c>
      <c r="L9" s="104">
        <v>16</v>
      </c>
      <c r="M9" s="104">
        <v>9</v>
      </c>
      <c r="N9" s="104">
        <f>SUM(B9:M9)</f>
        <v>223</v>
      </c>
      <c r="O9" s="657"/>
    </row>
    <row r="10" spans="1:27" s="435" customFormat="1" ht="21" customHeight="1">
      <c r="A10" s="513">
        <v>2020</v>
      </c>
      <c r="B10" s="514">
        <f t="shared" ref="B10:M10" si="1">SUM(B11:B12)</f>
        <v>162</v>
      </c>
      <c r="C10" s="514">
        <f t="shared" si="1"/>
        <v>160</v>
      </c>
      <c r="D10" s="514">
        <f t="shared" si="1"/>
        <v>166</v>
      </c>
      <c r="E10" s="514">
        <f t="shared" si="1"/>
        <v>96</v>
      </c>
      <c r="F10" s="514">
        <f t="shared" si="1"/>
        <v>85</v>
      </c>
      <c r="G10" s="514">
        <f t="shared" si="1"/>
        <v>167</v>
      </c>
      <c r="H10" s="514">
        <f t="shared" si="1"/>
        <v>150</v>
      </c>
      <c r="I10" s="514">
        <f t="shared" si="1"/>
        <v>141</v>
      </c>
      <c r="J10" s="514">
        <f t="shared" si="1"/>
        <v>191</v>
      </c>
      <c r="K10" s="514">
        <f t="shared" si="1"/>
        <v>145</v>
      </c>
      <c r="L10" s="514">
        <f t="shared" si="1"/>
        <v>134</v>
      </c>
      <c r="M10" s="514">
        <f t="shared" si="1"/>
        <v>127</v>
      </c>
      <c r="N10" s="514">
        <f>SUM(N11:N12)</f>
        <v>1724</v>
      </c>
      <c r="O10" s="657"/>
    </row>
    <row r="11" spans="1:27" s="434" customFormat="1" ht="18" customHeight="1">
      <c r="A11" s="525" t="s">
        <v>416</v>
      </c>
      <c r="B11" s="515">
        <v>143</v>
      </c>
      <c r="C11" s="515">
        <v>142</v>
      </c>
      <c r="D11" s="515">
        <v>143</v>
      </c>
      <c r="E11" s="515">
        <v>87</v>
      </c>
      <c r="F11" s="515">
        <v>74</v>
      </c>
      <c r="G11" s="515">
        <v>147</v>
      </c>
      <c r="H11" s="515">
        <v>134</v>
      </c>
      <c r="I11" s="515">
        <v>124</v>
      </c>
      <c r="J11" s="515">
        <v>165</v>
      </c>
      <c r="K11" s="515">
        <v>129</v>
      </c>
      <c r="L11" s="515">
        <v>127</v>
      </c>
      <c r="M11" s="517">
        <v>121</v>
      </c>
      <c r="N11" s="518">
        <f>SUM(B11:M11)</f>
        <v>1536</v>
      </c>
      <c r="O11" s="657"/>
    </row>
    <row r="12" spans="1:27" s="434" customFormat="1" ht="18" customHeight="1">
      <c r="A12" s="526" t="s">
        <v>417</v>
      </c>
      <c r="B12" s="104">
        <v>19</v>
      </c>
      <c r="C12" s="104">
        <v>18</v>
      </c>
      <c r="D12" s="104">
        <v>23</v>
      </c>
      <c r="E12" s="519">
        <v>9</v>
      </c>
      <c r="F12" s="104">
        <v>11</v>
      </c>
      <c r="G12" s="104">
        <v>20</v>
      </c>
      <c r="H12" s="104">
        <v>16</v>
      </c>
      <c r="I12" s="104">
        <v>17</v>
      </c>
      <c r="J12" s="519">
        <v>26</v>
      </c>
      <c r="K12" s="104">
        <v>16</v>
      </c>
      <c r="L12" s="104">
        <v>7</v>
      </c>
      <c r="M12" s="104">
        <v>6</v>
      </c>
      <c r="N12" s="104">
        <f>SUM(B12:M12)</f>
        <v>188</v>
      </c>
      <c r="O12" s="657"/>
    </row>
    <row r="13" spans="1:27" s="435" customFormat="1" ht="21" customHeight="1">
      <c r="A13" s="513">
        <v>2019</v>
      </c>
      <c r="B13" s="514">
        <f t="shared" ref="B13:M13" si="2">SUM(B14:B15)</f>
        <v>199</v>
      </c>
      <c r="C13" s="514">
        <f t="shared" si="2"/>
        <v>177</v>
      </c>
      <c r="D13" s="514">
        <f t="shared" si="2"/>
        <v>166</v>
      </c>
      <c r="E13" s="514">
        <f t="shared" si="2"/>
        <v>175</v>
      </c>
      <c r="F13" s="514">
        <f t="shared" si="2"/>
        <v>138</v>
      </c>
      <c r="G13" s="514">
        <f t="shared" si="2"/>
        <v>140</v>
      </c>
      <c r="H13" s="514">
        <f t="shared" si="2"/>
        <v>151</v>
      </c>
      <c r="I13" s="514">
        <f t="shared" si="2"/>
        <v>92</v>
      </c>
      <c r="J13" s="514">
        <f t="shared" si="2"/>
        <v>205</v>
      </c>
      <c r="K13" s="514">
        <f t="shared" si="2"/>
        <v>224</v>
      </c>
      <c r="L13" s="514">
        <f t="shared" si="2"/>
        <v>175</v>
      </c>
      <c r="M13" s="514">
        <f t="shared" si="2"/>
        <v>181</v>
      </c>
      <c r="N13" s="514">
        <f>SUM(N14:N15)</f>
        <v>2023</v>
      </c>
      <c r="O13" s="657"/>
    </row>
    <row r="14" spans="1:27" ht="18" customHeight="1">
      <c r="A14" s="525" t="s">
        <v>416</v>
      </c>
      <c r="B14" s="515">
        <v>166</v>
      </c>
      <c r="C14" s="515">
        <v>148</v>
      </c>
      <c r="D14" s="515">
        <v>152</v>
      </c>
      <c r="E14" s="515">
        <v>156</v>
      </c>
      <c r="F14" s="515">
        <v>129</v>
      </c>
      <c r="G14" s="515">
        <v>117</v>
      </c>
      <c r="H14" s="515">
        <v>129</v>
      </c>
      <c r="I14" s="515">
        <v>77</v>
      </c>
      <c r="J14" s="515">
        <v>182</v>
      </c>
      <c r="K14" s="515">
        <v>196</v>
      </c>
      <c r="L14" s="515">
        <v>154</v>
      </c>
      <c r="M14" s="517">
        <v>159</v>
      </c>
      <c r="N14" s="518">
        <f>SUM(B14:M14)</f>
        <v>1765</v>
      </c>
      <c r="O14" s="657"/>
    </row>
    <row r="15" spans="1:27" ht="18" customHeight="1">
      <c r="A15" s="526" t="s">
        <v>417</v>
      </c>
      <c r="B15" s="104">
        <v>33</v>
      </c>
      <c r="C15" s="104">
        <v>29</v>
      </c>
      <c r="D15" s="104">
        <v>14</v>
      </c>
      <c r="E15" s="519">
        <v>19</v>
      </c>
      <c r="F15" s="104">
        <v>9</v>
      </c>
      <c r="G15" s="104">
        <v>23</v>
      </c>
      <c r="H15" s="104">
        <v>22</v>
      </c>
      <c r="I15" s="104">
        <v>15</v>
      </c>
      <c r="J15" s="519">
        <v>23</v>
      </c>
      <c r="K15" s="104">
        <v>28</v>
      </c>
      <c r="L15" s="104">
        <v>21</v>
      </c>
      <c r="M15" s="104">
        <v>22</v>
      </c>
      <c r="N15" s="104">
        <f>SUM(B15:M15)</f>
        <v>258</v>
      </c>
      <c r="O15" s="657"/>
    </row>
    <row r="16" spans="1:27" ht="21" customHeight="1">
      <c r="A16" s="513">
        <v>2018</v>
      </c>
      <c r="B16" s="514">
        <f t="shared" ref="B16:M16" si="3">SUM(B17:B18)</f>
        <v>175</v>
      </c>
      <c r="C16" s="514">
        <f t="shared" si="3"/>
        <v>163</v>
      </c>
      <c r="D16" s="514">
        <f t="shared" si="3"/>
        <v>185</v>
      </c>
      <c r="E16" s="514">
        <f t="shared" si="3"/>
        <v>201</v>
      </c>
      <c r="F16" s="514">
        <f t="shared" si="3"/>
        <v>192</v>
      </c>
      <c r="G16" s="514">
        <f t="shared" si="3"/>
        <v>120</v>
      </c>
      <c r="H16" s="514">
        <f t="shared" si="3"/>
        <v>136</v>
      </c>
      <c r="I16" s="514">
        <f t="shared" si="3"/>
        <v>95</v>
      </c>
      <c r="J16" s="514">
        <f t="shared" si="3"/>
        <v>159</v>
      </c>
      <c r="K16" s="514">
        <f t="shared" si="3"/>
        <v>206</v>
      </c>
      <c r="L16" s="514">
        <f t="shared" si="3"/>
        <v>169</v>
      </c>
      <c r="M16" s="514">
        <f t="shared" si="3"/>
        <v>128</v>
      </c>
      <c r="N16" s="514">
        <f>SUM(N17:N18)</f>
        <v>1929</v>
      </c>
      <c r="O16" s="657"/>
    </row>
    <row r="17" spans="1:15" ht="18" customHeight="1">
      <c r="A17" s="525" t="s">
        <v>416</v>
      </c>
      <c r="B17" s="515">
        <v>142</v>
      </c>
      <c r="C17" s="515">
        <v>141</v>
      </c>
      <c r="D17" s="515">
        <v>158</v>
      </c>
      <c r="E17" s="515">
        <v>165</v>
      </c>
      <c r="F17" s="515">
        <v>164</v>
      </c>
      <c r="G17" s="515">
        <v>107</v>
      </c>
      <c r="H17" s="515">
        <v>122</v>
      </c>
      <c r="I17" s="515">
        <v>88</v>
      </c>
      <c r="J17" s="515">
        <v>137</v>
      </c>
      <c r="K17" s="515">
        <v>183</v>
      </c>
      <c r="L17" s="515">
        <v>144</v>
      </c>
      <c r="M17" s="517">
        <v>116</v>
      </c>
      <c r="N17" s="518">
        <f>SUM(B17:M17)</f>
        <v>1667</v>
      </c>
      <c r="O17" s="657"/>
    </row>
    <row r="18" spans="1:15" ht="18" customHeight="1">
      <c r="A18" s="526" t="s">
        <v>417</v>
      </c>
      <c r="B18" s="104">
        <v>33</v>
      </c>
      <c r="C18" s="104">
        <v>22</v>
      </c>
      <c r="D18" s="104">
        <v>27</v>
      </c>
      <c r="E18" s="519">
        <v>36</v>
      </c>
      <c r="F18" s="104">
        <v>28</v>
      </c>
      <c r="G18" s="104">
        <v>13</v>
      </c>
      <c r="H18" s="104">
        <v>14</v>
      </c>
      <c r="I18" s="104">
        <v>7</v>
      </c>
      <c r="J18" s="519">
        <v>22</v>
      </c>
      <c r="K18" s="104">
        <v>23</v>
      </c>
      <c r="L18" s="104">
        <v>25</v>
      </c>
      <c r="M18" s="104">
        <v>12</v>
      </c>
      <c r="N18" s="104">
        <f>SUM(B18:M18)</f>
        <v>262</v>
      </c>
      <c r="O18" s="657"/>
    </row>
    <row r="19" spans="1:15" ht="21" customHeight="1">
      <c r="A19" s="513">
        <v>2017</v>
      </c>
      <c r="B19" s="514">
        <f t="shared" ref="B19:M19" si="4">SUM(B20:B21)</f>
        <v>180</v>
      </c>
      <c r="C19" s="514">
        <f t="shared" si="4"/>
        <v>136</v>
      </c>
      <c r="D19" s="514">
        <f t="shared" si="4"/>
        <v>166</v>
      </c>
      <c r="E19" s="514">
        <f t="shared" si="4"/>
        <v>162</v>
      </c>
      <c r="F19" s="514">
        <f t="shared" si="4"/>
        <v>181</v>
      </c>
      <c r="G19" s="514">
        <f t="shared" si="4"/>
        <v>115</v>
      </c>
      <c r="H19" s="514">
        <f t="shared" si="4"/>
        <v>168</v>
      </c>
      <c r="I19" s="514">
        <f t="shared" si="4"/>
        <v>118</v>
      </c>
      <c r="J19" s="514">
        <f t="shared" si="4"/>
        <v>133</v>
      </c>
      <c r="K19" s="514">
        <f t="shared" si="4"/>
        <v>178</v>
      </c>
      <c r="L19" s="514">
        <f t="shared" si="4"/>
        <v>188</v>
      </c>
      <c r="M19" s="514">
        <f t="shared" si="4"/>
        <v>165</v>
      </c>
      <c r="N19" s="514">
        <f>SUM(N20:N21)</f>
        <v>1890</v>
      </c>
      <c r="O19" s="657"/>
    </row>
    <row r="20" spans="1:15" ht="18" customHeight="1">
      <c r="A20" s="525" t="s">
        <v>416</v>
      </c>
      <c r="B20" s="515">
        <v>151</v>
      </c>
      <c r="C20" s="515">
        <v>126</v>
      </c>
      <c r="D20" s="516">
        <v>142</v>
      </c>
      <c r="E20" s="515">
        <v>134</v>
      </c>
      <c r="F20" s="515">
        <v>159</v>
      </c>
      <c r="G20" s="515">
        <v>105</v>
      </c>
      <c r="H20" s="515">
        <v>144</v>
      </c>
      <c r="I20" s="515">
        <v>100</v>
      </c>
      <c r="J20" s="515">
        <v>119</v>
      </c>
      <c r="K20" s="515">
        <v>159</v>
      </c>
      <c r="L20" s="515">
        <v>174</v>
      </c>
      <c r="M20" s="515">
        <v>148</v>
      </c>
      <c r="N20" s="515">
        <f>SUM(B20:M20)</f>
        <v>1661</v>
      </c>
      <c r="O20" s="657"/>
    </row>
    <row r="21" spans="1:15" ht="18" customHeight="1" thickBot="1">
      <c r="A21" s="527" t="s">
        <v>417</v>
      </c>
      <c r="B21" s="523">
        <v>29</v>
      </c>
      <c r="C21" s="523">
        <v>10</v>
      </c>
      <c r="D21" s="523">
        <v>24</v>
      </c>
      <c r="E21" s="524">
        <v>28</v>
      </c>
      <c r="F21" s="523">
        <v>22</v>
      </c>
      <c r="G21" s="523">
        <v>10</v>
      </c>
      <c r="H21" s="523">
        <v>24</v>
      </c>
      <c r="I21" s="523">
        <v>18</v>
      </c>
      <c r="J21" s="523">
        <v>14</v>
      </c>
      <c r="K21" s="523">
        <v>19</v>
      </c>
      <c r="L21" s="523">
        <v>14</v>
      </c>
      <c r="M21" s="524">
        <v>17</v>
      </c>
      <c r="N21" s="523">
        <f>SUM(B21:M21)</f>
        <v>229</v>
      </c>
      <c r="O21" s="657"/>
    </row>
    <row r="22" spans="1:15" ht="21" customHeight="1" thickTop="1">
      <c r="A22" s="269" t="s">
        <v>279</v>
      </c>
      <c r="B22" s="144"/>
      <c r="C22" s="144"/>
      <c r="D22" s="148"/>
      <c r="E22" s="145"/>
      <c r="F22" s="145"/>
      <c r="G22" s="145"/>
      <c r="H22" s="145"/>
      <c r="I22" s="148"/>
      <c r="J22" s="149"/>
      <c r="K22" s="150"/>
      <c r="L22" s="149"/>
      <c r="M22" s="149"/>
      <c r="N22" s="270" t="s">
        <v>230</v>
      </c>
      <c r="O22" s="657"/>
    </row>
    <row r="23" spans="1:15" ht="9.9499999999999993" customHeight="1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7"/>
      <c r="N23" s="197"/>
      <c r="O23" s="434"/>
    </row>
    <row r="24" spans="1:1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</row>
    <row r="1048558" spans="1:16">
      <c r="A1048558" s="558"/>
      <c r="B1048558" s="558"/>
      <c r="C1048558" s="558"/>
      <c r="D1048558" s="558"/>
      <c r="E1048558" s="558"/>
      <c r="F1048558" s="558"/>
      <c r="G1048558" s="558"/>
      <c r="H1048558" s="558"/>
      <c r="I1048558" s="558"/>
      <c r="J1048558" s="558"/>
      <c r="K1048558" s="558"/>
      <c r="L1048558" s="558"/>
      <c r="M1048558" s="558"/>
      <c r="N1048558" s="558"/>
      <c r="O1048558" s="593"/>
      <c r="P1048558" s="593"/>
    </row>
    <row r="1048559" spans="1:16">
      <c r="A1048559" s="558"/>
      <c r="B1048559" s="558"/>
      <c r="C1048559" s="558"/>
      <c r="D1048559" s="558"/>
      <c r="E1048559" s="558"/>
      <c r="F1048559" s="558"/>
      <c r="G1048559" s="558"/>
      <c r="H1048559" s="558"/>
      <c r="I1048559" s="558"/>
      <c r="J1048559" s="558"/>
      <c r="K1048559" s="558"/>
      <c r="L1048559" s="558"/>
      <c r="M1048559" s="558"/>
      <c r="N1048559" s="558"/>
      <c r="O1048559" s="593"/>
      <c r="P1048559" s="593"/>
    </row>
    <row r="1048560" spans="1:16">
      <c r="A1048560" s="558"/>
      <c r="B1048560" s="558"/>
      <c r="C1048560" s="558"/>
      <c r="D1048560" s="558"/>
      <c r="E1048560" s="558"/>
      <c r="F1048560" s="558"/>
      <c r="G1048560" s="558"/>
      <c r="H1048560" s="558"/>
      <c r="I1048560" s="558"/>
      <c r="J1048560" s="558"/>
      <c r="K1048560" s="558"/>
      <c r="L1048560" s="558"/>
      <c r="M1048560" s="558"/>
      <c r="N1048560" s="558"/>
      <c r="O1048560" s="593"/>
      <c r="P1048560" s="593"/>
    </row>
    <row r="1048561" spans="1:16">
      <c r="A1048561" s="558"/>
      <c r="B1048561" s="558"/>
      <c r="C1048561" s="558"/>
      <c r="D1048561" s="558"/>
      <c r="E1048561" s="558"/>
      <c r="F1048561" s="558"/>
      <c r="G1048561" s="558"/>
      <c r="H1048561" s="558"/>
      <c r="I1048561" s="558"/>
      <c r="J1048561" s="558"/>
      <c r="K1048561" s="558"/>
      <c r="L1048561" s="558"/>
      <c r="M1048561" s="558"/>
      <c r="N1048561" s="558"/>
      <c r="O1048561" s="593"/>
      <c r="P1048561" s="593"/>
    </row>
    <row r="1048562" spans="1:16">
      <c r="A1048562" s="558"/>
      <c r="B1048562" s="558"/>
      <c r="C1048562" s="558"/>
      <c r="D1048562" s="558"/>
      <c r="E1048562" s="558"/>
      <c r="F1048562" s="558"/>
      <c r="G1048562" s="558"/>
      <c r="H1048562" s="558"/>
      <c r="I1048562" s="558"/>
      <c r="J1048562" s="558"/>
      <c r="K1048562" s="558"/>
      <c r="L1048562" s="558"/>
      <c r="M1048562" s="558"/>
      <c r="N1048562" s="558"/>
      <c r="O1048562" s="593"/>
      <c r="P1048562" s="593"/>
    </row>
    <row r="1048563" spans="1:16">
      <c r="A1048563" s="558"/>
      <c r="B1048563" s="558"/>
      <c r="C1048563" s="558"/>
      <c r="D1048563" s="558"/>
      <c r="E1048563" s="558"/>
      <c r="F1048563" s="558"/>
      <c r="G1048563" s="558"/>
      <c r="H1048563" s="558"/>
      <c r="I1048563" s="558"/>
      <c r="J1048563" s="558"/>
      <c r="K1048563" s="558"/>
      <c r="L1048563" s="558"/>
      <c r="M1048563" s="558"/>
      <c r="N1048563" s="558"/>
      <c r="O1048563" s="593"/>
      <c r="P1048563" s="593"/>
    </row>
    <row r="1048564" spans="1:16">
      <c r="A1048564" s="558"/>
      <c r="B1048564" s="594" t="s">
        <v>219</v>
      </c>
      <c r="C1048564" s="594" t="s">
        <v>220</v>
      </c>
      <c r="D1048564" s="594" t="s">
        <v>221</v>
      </c>
      <c r="E1048564" s="594" t="s">
        <v>222</v>
      </c>
      <c r="F1048564" s="594" t="s">
        <v>223</v>
      </c>
      <c r="G1048564" s="594" t="s">
        <v>224</v>
      </c>
      <c r="H1048564" s="594" t="s">
        <v>225</v>
      </c>
      <c r="I1048564" s="594" t="s">
        <v>308</v>
      </c>
      <c r="J1048564" s="594" t="s">
        <v>226</v>
      </c>
      <c r="K1048564" s="594" t="s">
        <v>227</v>
      </c>
      <c r="L1048564" s="594" t="s">
        <v>228</v>
      </c>
      <c r="M1048564" s="594" t="s">
        <v>229</v>
      </c>
      <c r="N1048564" s="558"/>
      <c r="O1048564" s="593"/>
      <c r="P1048564" s="593"/>
    </row>
    <row r="1048565" spans="1:16">
      <c r="A1048565" s="595">
        <v>2017</v>
      </c>
      <c r="B1048565" s="596">
        <f t="shared" ref="B1048565:M1048565" si="5">B20</f>
        <v>151</v>
      </c>
      <c r="C1048565" s="596">
        <f t="shared" si="5"/>
        <v>126</v>
      </c>
      <c r="D1048565" s="596">
        <f t="shared" si="5"/>
        <v>142</v>
      </c>
      <c r="E1048565" s="596">
        <f t="shared" si="5"/>
        <v>134</v>
      </c>
      <c r="F1048565" s="596">
        <f t="shared" si="5"/>
        <v>159</v>
      </c>
      <c r="G1048565" s="596">
        <f t="shared" si="5"/>
        <v>105</v>
      </c>
      <c r="H1048565" s="596">
        <f t="shared" si="5"/>
        <v>144</v>
      </c>
      <c r="I1048565" s="596">
        <f t="shared" si="5"/>
        <v>100</v>
      </c>
      <c r="J1048565" s="596">
        <f t="shared" si="5"/>
        <v>119</v>
      </c>
      <c r="K1048565" s="596">
        <f t="shared" si="5"/>
        <v>159</v>
      </c>
      <c r="L1048565" s="596">
        <f t="shared" si="5"/>
        <v>174</v>
      </c>
      <c r="M1048565" s="596">
        <f t="shared" si="5"/>
        <v>148</v>
      </c>
      <c r="N1048565" s="558"/>
      <c r="O1048565" s="593"/>
      <c r="P1048565" s="593"/>
    </row>
    <row r="1048566" spans="1:16">
      <c r="A1048566" s="597">
        <v>2018</v>
      </c>
      <c r="B1048566" s="598">
        <f t="shared" ref="B1048566:M1048566" si="6">B17</f>
        <v>142</v>
      </c>
      <c r="C1048566" s="598">
        <f t="shared" si="6"/>
        <v>141</v>
      </c>
      <c r="D1048566" s="598">
        <f t="shared" si="6"/>
        <v>158</v>
      </c>
      <c r="E1048566" s="598">
        <f t="shared" si="6"/>
        <v>165</v>
      </c>
      <c r="F1048566" s="598">
        <f t="shared" si="6"/>
        <v>164</v>
      </c>
      <c r="G1048566" s="598">
        <f t="shared" si="6"/>
        <v>107</v>
      </c>
      <c r="H1048566" s="598">
        <f t="shared" si="6"/>
        <v>122</v>
      </c>
      <c r="I1048566" s="598">
        <f t="shared" si="6"/>
        <v>88</v>
      </c>
      <c r="J1048566" s="598">
        <f t="shared" si="6"/>
        <v>137</v>
      </c>
      <c r="K1048566" s="598">
        <f t="shared" si="6"/>
        <v>183</v>
      </c>
      <c r="L1048566" s="598">
        <f t="shared" si="6"/>
        <v>144</v>
      </c>
      <c r="M1048566" s="598">
        <f t="shared" si="6"/>
        <v>116</v>
      </c>
      <c r="N1048566" s="558"/>
      <c r="O1048566" s="593"/>
      <c r="P1048566" s="593"/>
    </row>
    <row r="1048567" spans="1:16">
      <c r="A1048567" s="595">
        <v>2019</v>
      </c>
      <c r="B1048567" s="596">
        <f t="shared" ref="B1048567:M1048567" si="7">B14</f>
        <v>166</v>
      </c>
      <c r="C1048567" s="596">
        <f t="shared" si="7"/>
        <v>148</v>
      </c>
      <c r="D1048567" s="596">
        <f t="shared" si="7"/>
        <v>152</v>
      </c>
      <c r="E1048567" s="596">
        <f t="shared" si="7"/>
        <v>156</v>
      </c>
      <c r="F1048567" s="596">
        <f t="shared" si="7"/>
        <v>129</v>
      </c>
      <c r="G1048567" s="596">
        <f t="shared" si="7"/>
        <v>117</v>
      </c>
      <c r="H1048567" s="596">
        <f t="shared" si="7"/>
        <v>129</v>
      </c>
      <c r="I1048567" s="596">
        <f t="shared" si="7"/>
        <v>77</v>
      </c>
      <c r="J1048567" s="596">
        <f t="shared" si="7"/>
        <v>182</v>
      </c>
      <c r="K1048567" s="596">
        <f t="shared" si="7"/>
        <v>196</v>
      </c>
      <c r="L1048567" s="596">
        <f t="shared" si="7"/>
        <v>154</v>
      </c>
      <c r="M1048567" s="596">
        <f t="shared" si="7"/>
        <v>159</v>
      </c>
      <c r="N1048567" s="558"/>
      <c r="O1048567" s="593"/>
      <c r="P1048567" s="593"/>
    </row>
    <row r="1048568" spans="1:16">
      <c r="A1048568" s="595">
        <v>2020</v>
      </c>
      <c r="B1048568" s="596">
        <f t="shared" ref="B1048568:M1048568" si="8">B11</f>
        <v>143</v>
      </c>
      <c r="C1048568" s="596">
        <f t="shared" si="8"/>
        <v>142</v>
      </c>
      <c r="D1048568" s="596">
        <f t="shared" si="8"/>
        <v>143</v>
      </c>
      <c r="E1048568" s="596">
        <f t="shared" si="8"/>
        <v>87</v>
      </c>
      <c r="F1048568" s="596">
        <f t="shared" si="8"/>
        <v>74</v>
      </c>
      <c r="G1048568" s="596">
        <f t="shared" si="8"/>
        <v>147</v>
      </c>
      <c r="H1048568" s="596">
        <f t="shared" si="8"/>
        <v>134</v>
      </c>
      <c r="I1048568" s="596">
        <f t="shared" si="8"/>
        <v>124</v>
      </c>
      <c r="J1048568" s="596">
        <f t="shared" si="8"/>
        <v>165</v>
      </c>
      <c r="K1048568" s="596">
        <f t="shared" si="8"/>
        <v>129</v>
      </c>
      <c r="L1048568" s="596">
        <f t="shared" si="8"/>
        <v>127</v>
      </c>
      <c r="M1048568" s="596">
        <f t="shared" si="8"/>
        <v>121</v>
      </c>
      <c r="N1048568" s="558"/>
      <c r="O1048568" s="593"/>
      <c r="P1048568" s="593"/>
    </row>
    <row r="1048569" spans="1:16">
      <c r="A1048569" s="594">
        <v>2021</v>
      </c>
      <c r="B1048569" s="599">
        <f t="shared" ref="B1048569:M1048569" si="9">B8</f>
        <v>161</v>
      </c>
      <c r="C1048569" s="599">
        <f t="shared" si="9"/>
        <v>148</v>
      </c>
      <c r="D1048569" s="599">
        <f t="shared" si="9"/>
        <v>155</v>
      </c>
      <c r="E1048569" s="599">
        <f t="shared" si="9"/>
        <v>130</v>
      </c>
      <c r="F1048569" s="599">
        <f t="shared" si="9"/>
        <v>101</v>
      </c>
      <c r="G1048569" s="599">
        <f t="shared" si="9"/>
        <v>137</v>
      </c>
      <c r="H1048569" s="599">
        <f t="shared" si="9"/>
        <v>156</v>
      </c>
      <c r="I1048569" s="599">
        <f t="shared" si="9"/>
        <v>158</v>
      </c>
      <c r="J1048569" s="599">
        <f t="shared" si="9"/>
        <v>180</v>
      </c>
      <c r="K1048569" s="599">
        <f t="shared" si="9"/>
        <v>136</v>
      </c>
      <c r="L1048569" s="599">
        <f t="shared" si="9"/>
        <v>176</v>
      </c>
      <c r="M1048569" s="599">
        <f t="shared" si="9"/>
        <v>125</v>
      </c>
      <c r="N1048569" s="558"/>
      <c r="O1048569" s="593"/>
      <c r="P1048569" s="593"/>
    </row>
    <row r="1048570" spans="1:16">
      <c r="A1048570" s="597"/>
      <c r="B1048570" s="597"/>
      <c r="C1048570" s="597"/>
      <c r="D1048570" s="597"/>
      <c r="E1048570" s="597"/>
      <c r="F1048570" s="597"/>
      <c r="G1048570" s="597"/>
      <c r="H1048570" s="597"/>
      <c r="I1048570" s="597"/>
      <c r="J1048570" s="597"/>
      <c r="K1048570" s="597"/>
      <c r="L1048570" s="597"/>
      <c r="M1048570" s="597"/>
      <c r="N1048570" s="558"/>
      <c r="O1048570" s="593"/>
      <c r="P1048570" s="593"/>
    </row>
    <row r="1048571" spans="1:16">
      <c r="A1048571" s="593">
        <v>2017</v>
      </c>
      <c r="B1048571" s="600">
        <f t="shared" ref="B1048571:M1048571" si="10">B21</f>
        <v>29</v>
      </c>
      <c r="C1048571" s="600">
        <f t="shared" si="10"/>
        <v>10</v>
      </c>
      <c r="D1048571" s="600">
        <f t="shared" si="10"/>
        <v>24</v>
      </c>
      <c r="E1048571" s="600">
        <f t="shared" si="10"/>
        <v>28</v>
      </c>
      <c r="F1048571" s="600">
        <f t="shared" si="10"/>
        <v>22</v>
      </c>
      <c r="G1048571" s="600">
        <f t="shared" si="10"/>
        <v>10</v>
      </c>
      <c r="H1048571" s="600">
        <f t="shared" si="10"/>
        <v>24</v>
      </c>
      <c r="I1048571" s="600">
        <f t="shared" si="10"/>
        <v>18</v>
      </c>
      <c r="J1048571" s="600">
        <f t="shared" si="10"/>
        <v>14</v>
      </c>
      <c r="K1048571" s="600">
        <f t="shared" si="10"/>
        <v>19</v>
      </c>
      <c r="L1048571" s="600">
        <f t="shared" si="10"/>
        <v>14</v>
      </c>
      <c r="M1048571" s="600">
        <f t="shared" si="10"/>
        <v>17</v>
      </c>
      <c r="N1048571" s="558"/>
      <c r="O1048571" s="593"/>
      <c r="P1048571" s="593"/>
    </row>
    <row r="1048572" spans="1:16">
      <c r="A1048572" s="593">
        <v>2018</v>
      </c>
      <c r="B1048572" s="600">
        <f t="shared" ref="B1048572:M1048572" si="11">B18</f>
        <v>33</v>
      </c>
      <c r="C1048572" s="600">
        <f t="shared" si="11"/>
        <v>22</v>
      </c>
      <c r="D1048572" s="600">
        <f t="shared" si="11"/>
        <v>27</v>
      </c>
      <c r="E1048572" s="600">
        <f t="shared" si="11"/>
        <v>36</v>
      </c>
      <c r="F1048572" s="600">
        <f t="shared" si="11"/>
        <v>28</v>
      </c>
      <c r="G1048572" s="600">
        <f t="shared" si="11"/>
        <v>13</v>
      </c>
      <c r="H1048572" s="600">
        <f t="shared" si="11"/>
        <v>14</v>
      </c>
      <c r="I1048572" s="600">
        <f t="shared" si="11"/>
        <v>7</v>
      </c>
      <c r="J1048572" s="600">
        <f t="shared" si="11"/>
        <v>22</v>
      </c>
      <c r="K1048572" s="600">
        <f t="shared" si="11"/>
        <v>23</v>
      </c>
      <c r="L1048572" s="600">
        <f t="shared" si="11"/>
        <v>25</v>
      </c>
      <c r="M1048572" s="600">
        <f t="shared" si="11"/>
        <v>12</v>
      </c>
      <c r="N1048572" s="558"/>
      <c r="O1048572" s="593"/>
      <c r="P1048572" s="593"/>
    </row>
    <row r="1048573" spans="1:16">
      <c r="A1048573" s="593">
        <v>2019</v>
      </c>
      <c r="B1048573" s="600">
        <f t="shared" ref="B1048573:M1048573" si="12">B15</f>
        <v>33</v>
      </c>
      <c r="C1048573" s="600">
        <f t="shared" si="12"/>
        <v>29</v>
      </c>
      <c r="D1048573" s="600">
        <f t="shared" si="12"/>
        <v>14</v>
      </c>
      <c r="E1048573" s="600">
        <f t="shared" si="12"/>
        <v>19</v>
      </c>
      <c r="F1048573" s="600">
        <f t="shared" si="12"/>
        <v>9</v>
      </c>
      <c r="G1048573" s="600">
        <f t="shared" si="12"/>
        <v>23</v>
      </c>
      <c r="H1048573" s="600">
        <f t="shared" si="12"/>
        <v>22</v>
      </c>
      <c r="I1048573" s="600">
        <f t="shared" si="12"/>
        <v>15</v>
      </c>
      <c r="J1048573" s="600">
        <f t="shared" si="12"/>
        <v>23</v>
      </c>
      <c r="K1048573" s="600">
        <f t="shared" si="12"/>
        <v>28</v>
      </c>
      <c r="L1048573" s="600">
        <f t="shared" si="12"/>
        <v>21</v>
      </c>
      <c r="M1048573" s="600">
        <f t="shared" si="12"/>
        <v>22</v>
      </c>
      <c r="N1048573" s="558"/>
      <c r="O1048573" s="593"/>
      <c r="P1048573" s="593"/>
    </row>
    <row r="1048574" spans="1:16">
      <c r="A1048574" s="593">
        <v>2020</v>
      </c>
      <c r="B1048574" s="600">
        <f t="shared" ref="B1048574:M1048574" si="13">B12</f>
        <v>19</v>
      </c>
      <c r="C1048574" s="600">
        <f t="shared" si="13"/>
        <v>18</v>
      </c>
      <c r="D1048574" s="600">
        <f t="shared" si="13"/>
        <v>23</v>
      </c>
      <c r="E1048574" s="600">
        <f t="shared" si="13"/>
        <v>9</v>
      </c>
      <c r="F1048574" s="600">
        <f t="shared" si="13"/>
        <v>11</v>
      </c>
      <c r="G1048574" s="600">
        <f t="shared" si="13"/>
        <v>20</v>
      </c>
      <c r="H1048574" s="600">
        <f t="shared" si="13"/>
        <v>16</v>
      </c>
      <c r="I1048574" s="600">
        <f t="shared" si="13"/>
        <v>17</v>
      </c>
      <c r="J1048574" s="600">
        <f t="shared" si="13"/>
        <v>26</v>
      </c>
      <c r="K1048574" s="600">
        <f t="shared" si="13"/>
        <v>16</v>
      </c>
      <c r="L1048574" s="600">
        <f t="shared" si="13"/>
        <v>7</v>
      </c>
      <c r="M1048574" s="600">
        <f t="shared" si="13"/>
        <v>6</v>
      </c>
      <c r="N1048574" s="558"/>
      <c r="O1048574" s="593"/>
      <c r="P1048574" s="593"/>
    </row>
    <row r="1048575" spans="1:16">
      <c r="A1048575" s="593">
        <v>2021</v>
      </c>
      <c r="B1048575" s="600">
        <f t="shared" ref="B1048575:M1048575" si="14">B9</f>
        <v>24</v>
      </c>
      <c r="C1048575" s="600">
        <f t="shared" si="14"/>
        <v>24</v>
      </c>
      <c r="D1048575" s="600">
        <f t="shared" si="14"/>
        <v>13</v>
      </c>
      <c r="E1048575" s="600">
        <f t="shared" si="14"/>
        <v>21</v>
      </c>
      <c r="F1048575" s="600">
        <f t="shared" si="14"/>
        <v>14</v>
      </c>
      <c r="G1048575" s="600">
        <f t="shared" si="14"/>
        <v>18</v>
      </c>
      <c r="H1048575" s="600">
        <f t="shared" si="14"/>
        <v>13</v>
      </c>
      <c r="I1048575" s="600">
        <f t="shared" si="14"/>
        <v>20</v>
      </c>
      <c r="J1048575" s="600">
        <f t="shared" si="14"/>
        <v>23</v>
      </c>
      <c r="K1048575" s="600">
        <f t="shared" si="14"/>
        <v>28</v>
      </c>
      <c r="L1048575" s="600">
        <f t="shared" si="14"/>
        <v>16</v>
      </c>
      <c r="M1048575" s="600">
        <f t="shared" si="14"/>
        <v>9</v>
      </c>
      <c r="N1048575" s="558"/>
      <c r="O1048575" s="593"/>
      <c r="P1048575" s="593"/>
    </row>
    <row r="1048576" spans="1:16">
      <c r="A1048576" s="558"/>
      <c r="B1048576" s="558"/>
      <c r="C1048576" s="558"/>
      <c r="D1048576" s="558"/>
      <c r="E1048576" s="558"/>
      <c r="F1048576" s="558"/>
      <c r="G1048576" s="558"/>
      <c r="H1048576" s="558"/>
      <c r="I1048576" s="558"/>
      <c r="J1048576" s="558"/>
      <c r="K1048576" s="558"/>
      <c r="L1048576" s="558"/>
      <c r="M1048576" s="558"/>
      <c r="N1048576" s="558"/>
      <c r="O1048576" s="593"/>
      <c r="P1048576" s="593"/>
    </row>
  </sheetData>
  <sortState xmlns:xlrd2="http://schemas.microsoft.com/office/spreadsheetml/2017/richdata2" ref="A1048571:M1048575">
    <sortCondition ref="A1048571:A1048575"/>
  </sortState>
  <mergeCells count="5">
    <mergeCell ref="A1:A2"/>
    <mergeCell ref="A4:A6"/>
    <mergeCell ref="K4:M4"/>
    <mergeCell ref="N4:N6"/>
    <mergeCell ref="M1:N2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BCCF-20C7-4C1F-910D-4D7FCE5E1951}">
  <sheetPr>
    <tabColor rgb="FFDACFAA"/>
  </sheetPr>
  <dimension ref="A1:J38"/>
  <sheetViews>
    <sheetView showGridLines="0" rightToLeft="1" zoomScaleNormal="100" zoomScaleSheetLayoutView="100" workbookViewId="0">
      <selection activeCell="L8" sqref="L8"/>
    </sheetView>
  </sheetViews>
  <sheetFormatPr defaultColWidth="9.140625" defaultRowHeight="12.75"/>
  <cols>
    <col min="1" max="10" width="9.140625" style="3" customWidth="1"/>
    <col min="11" max="16384" width="9.140625" style="3"/>
  </cols>
  <sheetData>
    <row r="1" spans="1:10" ht="18" customHeight="1">
      <c r="A1" s="202" t="s">
        <v>350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495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421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>
      <c r="A4" s="453"/>
      <c r="B4" s="453"/>
      <c r="C4" s="453"/>
      <c r="D4" s="453"/>
      <c r="E4" s="453"/>
      <c r="F4" s="453"/>
      <c r="G4" s="453"/>
      <c r="H4" s="453"/>
      <c r="I4" s="453"/>
      <c r="J4" s="453"/>
    </row>
    <row r="25" spans="1:10" ht="18" customHeight="1">
      <c r="A25" s="202" t="s">
        <v>351</v>
      </c>
      <c r="B25" s="202"/>
      <c r="C25" s="202"/>
      <c r="D25" s="202"/>
      <c r="E25" s="202"/>
      <c r="F25" s="202"/>
      <c r="G25" s="202"/>
      <c r="H25" s="201"/>
      <c r="I25" s="201"/>
      <c r="J25" s="201"/>
    </row>
    <row r="26" spans="1:10" ht="21" customHeight="1">
      <c r="A26" s="320" t="s">
        <v>496</v>
      </c>
      <c r="B26" s="199"/>
      <c r="C26" s="199"/>
      <c r="D26" s="199"/>
      <c r="E26" s="199"/>
      <c r="F26" s="199"/>
      <c r="G26" s="199"/>
      <c r="H26" s="201"/>
      <c r="I26" s="201"/>
      <c r="J26" s="201"/>
    </row>
    <row r="27" spans="1:10" ht="21" customHeight="1">
      <c r="A27" s="277" t="s">
        <v>422</v>
      </c>
      <c r="B27" s="200"/>
      <c r="C27" s="200"/>
      <c r="D27" s="200"/>
      <c r="E27" s="200"/>
      <c r="F27" s="200"/>
      <c r="G27" s="200"/>
      <c r="H27" s="201"/>
      <c r="I27" s="201"/>
      <c r="J27" s="201"/>
    </row>
    <row r="36" spans="6:10">
      <c r="F36"/>
      <c r="G36"/>
      <c r="H36"/>
      <c r="I36"/>
      <c r="J36"/>
    </row>
    <row r="37" spans="6:10">
      <c r="F37"/>
      <c r="G37"/>
      <c r="H37"/>
      <c r="I37"/>
      <c r="J37"/>
    </row>
    <row r="38" spans="6:10">
      <c r="F38"/>
      <c r="G38"/>
      <c r="H38"/>
      <c r="I38"/>
      <c r="J38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I1048576"/>
  <sheetViews>
    <sheetView showGridLines="0" rightToLeft="1" showWhiteSpace="0" zoomScaleNormal="100" zoomScaleSheetLayoutView="100" workbookViewId="0">
      <selection activeCell="B7" sqref="B7"/>
    </sheetView>
  </sheetViews>
  <sheetFormatPr defaultColWidth="9.140625" defaultRowHeight="12.75"/>
  <cols>
    <col min="1" max="1" width="18.7109375" style="3" customWidth="1"/>
    <col min="2" max="6" width="10.140625" style="3" customWidth="1"/>
    <col min="7" max="7" width="8.85546875" style="3" customWidth="1"/>
    <col min="8" max="8" width="18.7109375" style="3" customWidth="1"/>
    <col min="9" max="16384" width="9.140625" style="3"/>
  </cols>
  <sheetData>
    <row r="1" spans="1:9" s="5" customFormat="1" ht="23.25">
      <c r="A1" s="680" t="s">
        <v>134</v>
      </c>
      <c r="B1" s="305" t="s">
        <v>202</v>
      </c>
      <c r="C1" s="193"/>
      <c r="D1" s="193"/>
      <c r="E1" s="193"/>
      <c r="F1" s="193"/>
      <c r="G1" s="193"/>
      <c r="H1" s="681">
        <v>2021</v>
      </c>
    </row>
    <row r="2" spans="1:9" s="23" customFormat="1" ht="18" customHeight="1">
      <c r="A2" s="680"/>
      <c r="B2" s="306" t="s">
        <v>203</v>
      </c>
      <c r="C2" s="194"/>
      <c r="D2" s="194"/>
      <c r="E2" s="194"/>
      <c r="F2" s="194"/>
      <c r="G2" s="194"/>
      <c r="H2" s="681"/>
    </row>
    <row r="3" spans="1:9" s="23" customFormat="1" ht="14.25">
      <c r="A3" s="47"/>
      <c r="B3" s="47"/>
      <c r="C3" s="56"/>
      <c r="D3" s="56"/>
      <c r="E3" s="56"/>
      <c r="F3" s="56"/>
      <c r="G3" s="56"/>
      <c r="H3" s="56"/>
    </row>
    <row r="4" spans="1:9" s="9" customFormat="1" ht="18.75">
      <c r="A4" s="689" t="s">
        <v>604</v>
      </c>
      <c r="B4" s="321" t="s">
        <v>497</v>
      </c>
      <c r="C4" s="322"/>
      <c r="D4" s="89"/>
      <c r="E4" s="89"/>
      <c r="F4" s="205" t="s">
        <v>498</v>
      </c>
      <c r="G4" s="687" t="s">
        <v>217</v>
      </c>
      <c r="H4" s="691" t="s">
        <v>596</v>
      </c>
    </row>
    <row r="5" spans="1:9" s="2" customFormat="1" ht="18">
      <c r="A5" s="689"/>
      <c r="B5" s="292" t="s">
        <v>39</v>
      </c>
      <c r="C5" s="292" t="s">
        <v>101</v>
      </c>
      <c r="D5" s="292" t="s">
        <v>280</v>
      </c>
      <c r="E5" s="285" t="s">
        <v>281</v>
      </c>
      <c r="F5" s="293" t="s">
        <v>32</v>
      </c>
      <c r="G5" s="687"/>
      <c r="H5" s="691"/>
    </row>
    <row r="6" spans="1:9" s="2" customFormat="1">
      <c r="A6" s="689"/>
      <c r="B6" s="288" t="s">
        <v>17</v>
      </c>
      <c r="C6" s="294" t="s">
        <v>283</v>
      </c>
      <c r="D6" s="294" t="s">
        <v>58</v>
      </c>
      <c r="E6" s="288" t="s">
        <v>282</v>
      </c>
      <c r="F6" s="288" t="s">
        <v>27</v>
      </c>
      <c r="G6" s="687"/>
      <c r="H6" s="691"/>
    </row>
    <row r="7" spans="1:9" s="2" customFormat="1" ht="21" customHeight="1">
      <c r="A7" s="97" t="s">
        <v>53</v>
      </c>
      <c r="B7" s="119">
        <f t="shared" ref="B7:F7" si="0">SUM(B8:B12)</f>
        <v>5479</v>
      </c>
      <c r="C7" s="119">
        <f t="shared" si="0"/>
        <v>120</v>
      </c>
      <c r="D7" s="119">
        <f t="shared" si="0"/>
        <v>309</v>
      </c>
      <c r="E7" s="119">
        <f t="shared" si="0"/>
        <v>442</v>
      </c>
      <c r="F7" s="119">
        <f t="shared" si="0"/>
        <v>19</v>
      </c>
      <c r="G7" s="119">
        <f>SUM(G8:G12)</f>
        <v>6369</v>
      </c>
      <c r="H7" s="103" t="s">
        <v>51</v>
      </c>
      <c r="I7" s="658"/>
    </row>
    <row r="8" spans="1:9" s="9" customFormat="1" ht="18" customHeight="1">
      <c r="A8" s="101" t="s">
        <v>54</v>
      </c>
      <c r="B8" s="120">
        <v>4244</v>
      </c>
      <c r="C8" s="121">
        <v>104</v>
      </c>
      <c r="D8" s="120">
        <v>115</v>
      </c>
      <c r="E8" s="121">
        <v>168</v>
      </c>
      <c r="F8" s="120">
        <v>11</v>
      </c>
      <c r="G8" s="122">
        <f>SUM(B8:F8)</f>
        <v>4642</v>
      </c>
      <c r="H8" s="206" t="s">
        <v>17</v>
      </c>
      <c r="I8" s="658"/>
    </row>
    <row r="9" spans="1:9" s="9" customFormat="1" ht="18" customHeight="1">
      <c r="A9" s="102" t="s">
        <v>55</v>
      </c>
      <c r="B9" s="123">
        <v>81</v>
      </c>
      <c r="C9" s="124">
        <v>5</v>
      </c>
      <c r="D9" s="123">
        <v>1</v>
      </c>
      <c r="E9" s="124">
        <v>2</v>
      </c>
      <c r="F9" s="123">
        <v>1</v>
      </c>
      <c r="G9" s="125">
        <f>SUM(B9:F9)</f>
        <v>90</v>
      </c>
      <c r="H9" s="207" t="s">
        <v>283</v>
      </c>
      <c r="I9" s="658"/>
    </row>
    <row r="10" spans="1:9" s="9" customFormat="1" ht="18" customHeight="1">
      <c r="A10" s="102" t="s">
        <v>56</v>
      </c>
      <c r="B10" s="123">
        <v>609</v>
      </c>
      <c r="C10" s="123">
        <v>3</v>
      </c>
      <c r="D10" s="123">
        <v>148</v>
      </c>
      <c r="E10" s="126">
        <v>13</v>
      </c>
      <c r="F10" s="127">
        <v>1</v>
      </c>
      <c r="G10" s="116">
        <f>SUM(B10:F10)</f>
        <v>774</v>
      </c>
      <c r="H10" s="208" t="s">
        <v>58</v>
      </c>
      <c r="I10" s="658"/>
    </row>
    <row r="11" spans="1:9" s="9" customFormat="1" ht="18" customHeight="1">
      <c r="A11" s="102" t="s">
        <v>57</v>
      </c>
      <c r="B11" s="123">
        <v>430</v>
      </c>
      <c r="C11" s="123">
        <v>8</v>
      </c>
      <c r="D11" s="123">
        <v>30</v>
      </c>
      <c r="E11" s="123">
        <v>241</v>
      </c>
      <c r="F11" s="127">
        <v>0</v>
      </c>
      <c r="G11" s="116">
        <f>SUM(B11:F11)</f>
        <v>709</v>
      </c>
      <c r="H11" s="208" t="s">
        <v>282</v>
      </c>
      <c r="I11" s="658"/>
    </row>
    <row r="12" spans="1:9" s="9" customFormat="1" ht="18" customHeight="1">
      <c r="A12" s="102" t="s">
        <v>32</v>
      </c>
      <c r="B12" s="123">
        <v>115</v>
      </c>
      <c r="C12" s="123">
        <v>0</v>
      </c>
      <c r="D12" s="123">
        <v>15</v>
      </c>
      <c r="E12" s="123">
        <v>18</v>
      </c>
      <c r="F12" s="126">
        <v>6</v>
      </c>
      <c r="G12" s="395">
        <f>SUM(B12:F12)</f>
        <v>154</v>
      </c>
      <c r="H12" s="208" t="s">
        <v>27</v>
      </c>
      <c r="I12" s="658"/>
    </row>
    <row r="13" spans="1:9" s="9" customFormat="1" ht="21" customHeight="1">
      <c r="A13" s="97" t="s">
        <v>48</v>
      </c>
      <c r="B13" s="209">
        <f t="shared" ref="B13:G13" si="1">SUM(B14:B18)</f>
        <v>1763</v>
      </c>
      <c r="C13" s="209">
        <f t="shared" si="1"/>
        <v>46</v>
      </c>
      <c r="D13" s="209">
        <f t="shared" si="1"/>
        <v>119</v>
      </c>
      <c r="E13" s="209">
        <f t="shared" si="1"/>
        <v>58</v>
      </c>
      <c r="F13" s="209">
        <f t="shared" si="1"/>
        <v>0</v>
      </c>
      <c r="G13" s="210">
        <f t="shared" si="1"/>
        <v>1986</v>
      </c>
      <c r="H13" s="103" t="s">
        <v>218</v>
      </c>
      <c r="I13" s="658"/>
    </row>
    <row r="14" spans="1:9" s="9" customFormat="1" ht="18" customHeight="1">
      <c r="A14" s="101" t="s">
        <v>54</v>
      </c>
      <c r="B14" s="120">
        <v>1491</v>
      </c>
      <c r="C14" s="121">
        <v>40</v>
      </c>
      <c r="D14" s="120">
        <v>56</v>
      </c>
      <c r="E14" s="121">
        <v>30</v>
      </c>
      <c r="F14" s="120">
        <v>0</v>
      </c>
      <c r="G14" s="122">
        <f>SUM(B14:F14)</f>
        <v>1617</v>
      </c>
      <c r="H14" s="206" t="s">
        <v>17</v>
      </c>
      <c r="I14" s="658"/>
    </row>
    <row r="15" spans="1:9" s="9" customFormat="1" ht="18" customHeight="1">
      <c r="A15" s="102" t="s">
        <v>55</v>
      </c>
      <c r="B15" s="123">
        <v>25</v>
      </c>
      <c r="C15" s="124">
        <v>2</v>
      </c>
      <c r="D15" s="123">
        <v>0</v>
      </c>
      <c r="E15" s="124">
        <v>1</v>
      </c>
      <c r="F15" s="123">
        <v>0</v>
      </c>
      <c r="G15" s="125">
        <f>SUM(B15:F15)</f>
        <v>28</v>
      </c>
      <c r="H15" s="207" t="s">
        <v>283</v>
      </c>
      <c r="I15" s="658"/>
    </row>
    <row r="16" spans="1:9" s="9" customFormat="1" ht="18" customHeight="1">
      <c r="A16" s="102" t="s">
        <v>56</v>
      </c>
      <c r="B16" s="123">
        <v>160</v>
      </c>
      <c r="C16" s="123">
        <v>2</v>
      </c>
      <c r="D16" s="123">
        <v>58</v>
      </c>
      <c r="E16" s="126">
        <v>3</v>
      </c>
      <c r="F16" s="127">
        <v>0</v>
      </c>
      <c r="G16" s="116">
        <f>SUM(B16:F16)</f>
        <v>223</v>
      </c>
      <c r="H16" s="208" t="s">
        <v>58</v>
      </c>
      <c r="I16" s="658"/>
    </row>
    <row r="17" spans="1:9" s="9" customFormat="1" ht="18" customHeight="1">
      <c r="A17" s="102" t="s">
        <v>57</v>
      </c>
      <c r="B17" s="123">
        <v>81</v>
      </c>
      <c r="C17" s="123">
        <v>2</v>
      </c>
      <c r="D17" s="123">
        <v>5</v>
      </c>
      <c r="E17" s="123">
        <v>24</v>
      </c>
      <c r="F17" s="127">
        <v>0</v>
      </c>
      <c r="G17" s="116">
        <f>SUM(B17:F17)</f>
        <v>112</v>
      </c>
      <c r="H17" s="208" t="s">
        <v>282</v>
      </c>
      <c r="I17" s="658"/>
    </row>
    <row r="18" spans="1:9" s="9" customFormat="1" ht="18" customHeight="1" thickBot="1">
      <c r="A18" s="237" t="s">
        <v>32</v>
      </c>
      <c r="B18" s="271">
        <v>6</v>
      </c>
      <c r="C18" s="271">
        <v>0</v>
      </c>
      <c r="D18" s="271">
        <v>0</v>
      </c>
      <c r="E18" s="271">
        <v>0</v>
      </c>
      <c r="F18" s="272">
        <v>0</v>
      </c>
      <c r="G18" s="273">
        <f>SUM(B18:F18)</f>
        <v>6</v>
      </c>
      <c r="H18" s="274" t="s">
        <v>27</v>
      </c>
      <c r="I18" s="658"/>
    </row>
    <row r="19" spans="1:9" ht="15.75" thickTop="1">
      <c r="A19" s="146" t="s">
        <v>99</v>
      </c>
      <c r="B19" s="144"/>
      <c r="C19" s="144"/>
      <c r="D19" s="145"/>
      <c r="E19" s="145"/>
      <c r="F19" s="144"/>
      <c r="G19" s="144"/>
      <c r="H19" s="270" t="s">
        <v>100</v>
      </c>
      <c r="I19" s="658"/>
    </row>
    <row r="20" spans="1:9" ht="21" customHeight="1">
      <c r="A20" s="269" t="s">
        <v>279</v>
      </c>
      <c r="B20" s="144"/>
      <c r="C20" s="144"/>
      <c r="D20" s="145"/>
      <c r="E20" s="145"/>
      <c r="F20" s="144"/>
      <c r="G20" s="144"/>
      <c r="H20" s="270" t="s">
        <v>230</v>
      </c>
      <c r="I20" s="658"/>
    </row>
    <row r="21" spans="1:9" ht="9.9499999999999993" customHeight="1">
      <c r="A21" s="195"/>
      <c r="B21" s="196"/>
      <c r="C21" s="196"/>
      <c r="D21" s="196"/>
      <c r="E21" s="196"/>
      <c r="F21" s="196"/>
      <c r="G21" s="196"/>
      <c r="H21" s="197"/>
    </row>
    <row r="25" spans="1:9">
      <c r="F25" s="46"/>
    </row>
    <row r="26" spans="1:9">
      <c r="F26" s="46"/>
    </row>
    <row r="27" spans="1:9">
      <c r="F27" s="46"/>
    </row>
    <row r="28" spans="1:9" ht="14.25">
      <c r="F28" s="90"/>
    </row>
    <row r="51" spans="5:9">
      <c r="G51" s="9"/>
      <c r="H51" s="9"/>
      <c r="I51" s="9"/>
    </row>
    <row r="57" spans="5:9">
      <c r="E57" s="9"/>
      <c r="F57" s="9"/>
      <c r="I57" s="9"/>
    </row>
    <row r="58" spans="5:9">
      <c r="E58" s="9"/>
      <c r="F58" s="9"/>
      <c r="I58" s="9"/>
    </row>
    <row r="59" spans="5:9">
      <c r="E59" s="9"/>
      <c r="F59" s="9"/>
      <c r="I59" s="9"/>
    </row>
    <row r="60" spans="5:9">
      <c r="E60" s="9"/>
      <c r="F60" s="9"/>
      <c r="G60" s="9"/>
      <c r="H60" s="9"/>
      <c r="I60" s="9"/>
    </row>
    <row r="61" spans="5:9">
      <c r="E61" s="9"/>
      <c r="F61" s="9"/>
      <c r="I61" s="9"/>
    </row>
    <row r="62" spans="5:9">
      <c r="E62" s="9"/>
      <c r="F62" s="9"/>
      <c r="I62" s="9"/>
    </row>
    <row r="63" spans="5:9">
      <c r="E63" s="9"/>
      <c r="F63" s="9"/>
      <c r="I63" s="9"/>
    </row>
    <row r="64" spans="5:9">
      <c r="E64" s="9"/>
      <c r="F64" s="9"/>
      <c r="G64" s="9"/>
      <c r="H64" s="9"/>
      <c r="I64" s="9"/>
    </row>
    <row r="65" spans="5:9">
      <c r="E65" s="9"/>
      <c r="F65" s="9"/>
      <c r="G65" s="9"/>
      <c r="H65" s="9"/>
      <c r="I65" s="9"/>
    </row>
    <row r="66" spans="5:9">
      <c r="E66" s="9"/>
      <c r="F66" s="9"/>
      <c r="G66" s="9"/>
      <c r="H66" s="9"/>
      <c r="I66" s="9"/>
    </row>
    <row r="67" spans="5:9">
      <c r="F67" s="9"/>
    </row>
    <row r="1048553" spans="1:8">
      <c r="A1048553" s="572"/>
      <c r="B1048553" s="572"/>
      <c r="C1048553" s="572"/>
      <c r="D1048553" s="572"/>
      <c r="E1048553" s="572"/>
      <c r="F1048553" s="572"/>
      <c r="G1048553" s="572"/>
      <c r="H1048553" s="572"/>
    </row>
    <row r="1048554" spans="1:8">
      <c r="A1048554" s="572"/>
      <c r="B1048554" s="572"/>
      <c r="C1048554" s="572"/>
      <c r="D1048554" s="572"/>
      <c r="E1048554" s="572"/>
      <c r="F1048554" s="572"/>
      <c r="G1048554" s="572"/>
      <c r="H1048554" s="572"/>
    </row>
    <row r="1048555" spans="1:8">
      <c r="A1048555" s="572"/>
      <c r="B1048555" s="572"/>
      <c r="C1048555" s="572"/>
      <c r="D1048555" s="572"/>
      <c r="E1048555" s="572"/>
      <c r="F1048555" s="572"/>
      <c r="G1048555" s="572"/>
      <c r="H1048555" s="572"/>
    </row>
    <row r="1048556" spans="1:8">
      <c r="A1048556" s="572"/>
      <c r="B1048556" s="572"/>
      <c r="C1048556" s="572"/>
      <c r="D1048556" s="572"/>
      <c r="E1048556" s="572"/>
      <c r="F1048556" s="572"/>
      <c r="G1048556" s="572"/>
      <c r="H1048556" s="572"/>
    </row>
    <row r="1048557" spans="1:8">
      <c r="A1048557" s="572"/>
      <c r="B1048557" s="572"/>
      <c r="C1048557" s="572"/>
      <c r="D1048557" s="572"/>
      <c r="E1048557" s="572"/>
      <c r="F1048557" s="572"/>
      <c r="G1048557" s="572"/>
      <c r="H1048557" s="572"/>
    </row>
    <row r="1048558" spans="1:8">
      <c r="A1048558" s="572"/>
      <c r="B1048558" s="572"/>
      <c r="C1048558" s="572"/>
      <c r="D1048558" s="572"/>
      <c r="E1048558" s="572"/>
      <c r="F1048558" s="572"/>
      <c r="G1048558" s="572"/>
      <c r="H1048558" s="572"/>
    </row>
    <row r="1048559" spans="1:8">
      <c r="A1048559" s="572"/>
      <c r="B1048559" s="572"/>
      <c r="C1048559" s="572"/>
      <c r="D1048559" s="572"/>
      <c r="E1048559" s="572"/>
      <c r="F1048559" s="572"/>
      <c r="G1048559" s="572"/>
      <c r="H1048559" s="572"/>
    </row>
    <row r="1048560" spans="1:8" ht="14.25">
      <c r="A1048560" s="572"/>
      <c r="B1048560" s="601" t="s">
        <v>164</v>
      </c>
      <c r="C1048560" s="601" t="s">
        <v>179</v>
      </c>
      <c r="D1048560" s="601" t="s">
        <v>320</v>
      </c>
      <c r="E1048560" s="601" t="s">
        <v>321</v>
      </c>
      <c r="F1048560" s="572"/>
      <c r="G1048560" s="572"/>
      <c r="H1048560" s="572"/>
    </row>
    <row r="1048561" spans="1:8">
      <c r="A1048561" s="602" t="s">
        <v>167</v>
      </c>
      <c r="B1048561" s="603">
        <v>92.20779220779221</v>
      </c>
      <c r="C1048561" s="603">
        <v>2.4737167594310452</v>
      </c>
      <c r="D1048561" s="603">
        <v>3.4632034632034632</v>
      </c>
      <c r="E1048561" s="603">
        <v>1.855287569573284</v>
      </c>
      <c r="F1048561" s="572"/>
      <c r="G1048561" s="572"/>
      <c r="H1048561" s="572"/>
    </row>
    <row r="1048562" spans="1:8">
      <c r="A1048562" s="602" t="s">
        <v>176</v>
      </c>
      <c r="B1048562" s="603">
        <v>89.285714285714292</v>
      </c>
      <c r="C1048562" s="603">
        <v>7.1428571428571423</v>
      </c>
      <c r="D1048562" s="603">
        <v>0</v>
      </c>
      <c r="E1048562" s="603">
        <v>3.5714285714285712</v>
      </c>
      <c r="F1048562" s="572"/>
      <c r="G1048562" s="572"/>
      <c r="H1048562" s="572"/>
    </row>
    <row r="1048563" spans="1:8">
      <c r="A1048563" s="602" t="s">
        <v>177</v>
      </c>
      <c r="B1048563" s="603">
        <v>71.74887892376681</v>
      </c>
      <c r="C1048563" s="603">
        <v>0.89686098654708524</v>
      </c>
      <c r="D1048563" s="603">
        <v>26.00896860986547</v>
      </c>
      <c r="E1048563" s="603">
        <v>1.3452914798206279</v>
      </c>
      <c r="F1048563" s="572"/>
      <c r="G1048563" s="572"/>
      <c r="H1048563" s="572"/>
    </row>
    <row r="1048564" spans="1:8">
      <c r="A1048564" s="602" t="s">
        <v>178</v>
      </c>
      <c r="B1048564" s="603">
        <v>72.321428571428569</v>
      </c>
      <c r="C1048564" s="603">
        <v>1.7857142857142856</v>
      </c>
      <c r="D1048564" s="603">
        <v>4.4642857142857144</v>
      </c>
      <c r="E1048564" s="603">
        <v>21.428571428571427</v>
      </c>
      <c r="F1048564" s="572"/>
      <c r="G1048564" s="572"/>
      <c r="H1048564" s="572"/>
    </row>
    <row r="1048565" spans="1:8" ht="18">
      <c r="A1048565" s="602"/>
      <c r="B1048565" s="604"/>
      <c r="C1048565" s="604"/>
      <c r="D1048565" s="604"/>
      <c r="E1048565" s="604"/>
      <c r="F1048565" s="572"/>
      <c r="G1048565" s="605"/>
      <c r="H1048565" s="605"/>
    </row>
    <row r="1048566" spans="1:8" ht="14.25">
      <c r="A1048566" s="572"/>
      <c r="B1048566" s="601" t="s">
        <v>164</v>
      </c>
      <c r="C1048566" s="601" t="s">
        <v>179</v>
      </c>
      <c r="D1048566" s="601" t="s">
        <v>320</v>
      </c>
      <c r="E1048566" s="601" t="s">
        <v>321</v>
      </c>
      <c r="F1048566" s="572"/>
      <c r="G1048566" s="572"/>
      <c r="H1048566" s="572"/>
    </row>
    <row r="1048567" spans="1:8">
      <c r="A1048567" s="602" t="s">
        <v>167</v>
      </c>
      <c r="B1048567" s="603">
        <v>91.426109435588103</v>
      </c>
      <c r="C1048567" s="603">
        <v>2.2404136148211977</v>
      </c>
      <c r="D1048567" s="603">
        <v>2.4773804394657475</v>
      </c>
      <c r="E1048567" s="603">
        <v>3.619129685480396</v>
      </c>
      <c r="F1048567" s="572"/>
      <c r="G1048567" s="572"/>
      <c r="H1048567" s="572"/>
    </row>
    <row r="1048568" spans="1:8">
      <c r="A1048568" s="602" t="s">
        <v>176</v>
      </c>
      <c r="B1048568" s="603">
        <v>90</v>
      </c>
      <c r="C1048568" s="603">
        <v>5.5555555555555554</v>
      </c>
      <c r="D1048568" s="603">
        <v>1.1111111111111112</v>
      </c>
      <c r="E1048568" s="603">
        <v>2.2222222222222223</v>
      </c>
      <c r="F1048568" s="572"/>
      <c r="G1048568" s="572"/>
      <c r="H1048568" s="572"/>
    </row>
    <row r="1048569" spans="1:8">
      <c r="A1048569" s="602" t="s">
        <v>177</v>
      </c>
      <c r="B1048569" s="603">
        <v>78.68217054263566</v>
      </c>
      <c r="C1048569" s="603">
        <v>0.38759689922480622</v>
      </c>
      <c r="D1048569" s="603">
        <v>19.12144702842377</v>
      </c>
      <c r="E1048569" s="603">
        <v>1.6795865633074936</v>
      </c>
      <c r="F1048569" s="572"/>
      <c r="G1048569" s="572"/>
      <c r="H1048569" s="572"/>
    </row>
    <row r="1048570" spans="1:8">
      <c r="A1048570" s="602" t="s">
        <v>178</v>
      </c>
      <c r="B1048570" s="603">
        <v>60.648801128349781</v>
      </c>
      <c r="C1048570" s="603">
        <v>1.1283497884344147</v>
      </c>
      <c r="D1048570" s="603">
        <v>4.2313117066290546</v>
      </c>
      <c r="E1048570" s="603">
        <v>33.991537376586741</v>
      </c>
      <c r="F1048570" s="572"/>
      <c r="G1048570" s="572"/>
      <c r="H1048570" s="572"/>
    </row>
    <row r="1048571" spans="1:8">
      <c r="A1048571" s="572"/>
      <c r="B1048571" s="572"/>
      <c r="C1048571" s="572"/>
      <c r="D1048571" s="572"/>
      <c r="E1048571" s="572"/>
      <c r="F1048571" s="572"/>
      <c r="G1048571" s="572"/>
      <c r="H1048571" s="572"/>
    </row>
    <row r="1048572" spans="1:8">
      <c r="A1048572" s="572"/>
      <c r="B1048572" s="572"/>
      <c r="C1048572" s="572"/>
      <c r="D1048572" s="572"/>
      <c r="E1048572" s="572"/>
      <c r="F1048572" s="572"/>
      <c r="G1048572" s="572"/>
      <c r="H1048572" s="572"/>
    </row>
    <row r="1048573" spans="1:8">
      <c r="A1048573" s="572"/>
      <c r="B1048573" s="572"/>
      <c r="C1048573" s="572"/>
      <c r="D1048573" s="572"/>
      <c r="E1048573" s="572"/>
      <c r="F1048573" s="572"/>
      <c r="G1048573" s="572"/>
      <c r="H1048573" s="572"/>
    </row>
    <row r="1048574" spans="1:8">
      <c r="A1048574" s="572"/>
      <c r="B1048574" s="572"/>
      <c r="C1048574" s="572"/>
      <c r="D1048574" s="572"/>
      <c r="E1048574" s="572"/>
      <c r="F1048574" s="572"/>
      <c r="G1048574" s="572"/>
      <c r="H1048574" s="572"/>
    </row>
    <row r="1048575" spans="1:8">
      <c r="A1048575" s="572"/>
      <c r="B1048575" s="572"/>
      <c r="C1048575" s="572"/>
      <c r="D1048575" s="572"/>
      <c r="E1048575" s="572"/>
      <c r="F1048575" s="572"/>
      <c r="G1048575" s="572"/>
      <c r="H1048575" s="572"/>
    </row>
    <row r="1048576" spans="1:8">
      <c r="A1048576" s="572"/>
      <c r="B1048576" s="572"/>
      <c r="C1048576" s="572"/>
      <c r="D1048576" s="572"/>
      <c r="E1048576" s="572"/>
      <c r="F1048576" s="572"/>
      <c r="G1048576" s="572"/>
      <c r="H1048576" s="572"/>
    </row>
  </sheetData>
  <mergeCells count="5">
    <mergeCell ref="A4:A6"/>
    <mergeCell ref="H4:H6"/>
    <mergeCell ref="G4:G6"/>
    <mergeCell ref="A1:A2"/>
    <mergeCell ref="H1:H2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47" max="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158A-662D-4959-A013-A53DC1797200}">
  <sheetPr>
    <tabColor rgb="FFDACFAA"/>
  </sheetPr>
  <dimension ref="A1:J40"/>
  <sheetViews>
    <sheetView showGridLines="0" rightToLeft="1" showWhiteSpace="0" zoomScaleNormal="100" zoomScaleSheetLayoutView="100" workbookViewId="0">
      <selection activeCell="L9" sqref="L9"/>
    </sheetView>
  </sheetViews>
  <sheetFormatPr defaultColWidth="9.140625" defaultRowHeight="12.75"/>
  <cols>
    <col min="1" max="8" width="9.140625" style="3" customWidth="1"/>
    <col min="9" max="16384" width="9.140625" style="3"/>
  </cols>
  <sheetData>
    <row r="1" spans="1:10" ht="18" customHeight="1">
      <c r="A1" s="202" t="s">
        <v>352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499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500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>
      <c r="A4" s="141"/>
      <c r="B4" s="141"/>
      <c r="C4" s="141"/>
      <c r="D4" s="141"/>
      <c r="E4" s="141"/>
      <c r="F4" s="141"/>
      <c r="G4" s="141"/>
      <c r="H4" s="141"/>
    </row>
    <row r="5" spans="1:10">
      <c r="F5" s="46"/>
    </row>
    <row r="6" spans="1:10">
      <c r="F6" s="46"/>
    </row>
    <row r="7" spans="1:10">
      <c r="F7" s="46"/>
    </row>
    <row r="8" spans="1:10">
      <c r="F8" s="46"/>
    </row>
    <row r="9" spans="1:10" ht="14.25">
      <c r="F9" s="90"/>
    </row>
    <row r="22" spans="1:10" ht="18" customHeight="1">
      <c r="A22" s="202" t="s">
        <v>353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21" customHeight="1">
      <c r="A23" s="320" t="s">
        <v>501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0" ht="21" customHeight="1">
      <c r="A24" s="277" t="s">
        <v>502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30" spans="1:10">
      <c r="E30" s="9"/>
      <c r="F30" s="9"/>
      <c r="I30" s="9"/>
    </row>
    <row r="31" spans="1:10">
      <c r="E31" s="9"/>
      <c r="F31" s="9"/>
      <c r="I31" s="9"/>
    </row>
    <row r="32" spans="1:10">
      <c r="E32" s="9"/>
      <c r="F32" s="9"/>
      <c r="I32" s="9"/>
    </row>
    <row r="33" spans="5:9">
      <c r="E33" s="9"/>
      <c r="F33" s="9"/>
      <c r="G33" s="9"/>
      <c r="H33" s="9"/>
      <c r="I33" s="9"/>
    </row>
    <row r="34" spans="5:9">
      <c r="E34" s="9"/>
      <c r="F34" s="9"/>
      <c r="I34" s="9"/>
    </row>
    <row r="35" spans="5:9">
      <c r="E35" s="9"/>
      <c r="F35" s="9"/>
      <c r="I35" s="9"/>
    </row>
    <row r="36" spans="5:9">
      <c r="E36" s="9"/>
      <c r="F36" s="9"/>
      <c r="I36" s="9"/>
    </row>
    <row r="37" spans="5:9">
      <c r="E37" s="9"/>
      <c r="F37" s="9"/>
      <c r="G37" s="9"/>
      <c r="H37" s="9"/>
      <c r="I37" s="9"/>
    </row>
    <row r="38" spans="5:9">
      <c r="E38" s="9"/>
      <c r="F38" s="9"/>
      <c r="G38" s="9"/>
      <c r="H38" s="9"/>
      <c r="I38" s="9"/>
    </row>
    <row r="39" spans="5:9">
      <c r="E39" s="9"/>
      <c r="F39" s="9"/>
      <c r="G39" s="9"/>
      <c r="H39" s="9"/>
      <c r="I39" s="9"/>
    </row>
    <row r="40" spans="5:9">
      <c r="F40" s="9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R1048576"/>
  <sheetViews>
    <sheetView showGridLines="0" rightToLeft="1" zoomScaleNormal="100" zoomScaleSheetLayoutView="100" workbookViewId="0">
      <selection activeCell="C1" sqref="C1"/>
    </sheetView>
  </sheetViews>
  <sheetFormatPr defaultColWidth="8.5703125" defaultRowHeight="12.75"/>
  <cols>
    <col min="1" max="2" width="7.7109375" style="3" customWidth="1"/>
    <col min="3" max="8" width="10.7109375" style="3" customWidth="1"/>
    <col min="9" max="9" width="8.28515625" style="3" customWidth="1"/>
    <col min="10" max="10" width="7.7109375" style="3" customWidth="1"/>
    <col min="11" max="16384" width="8.5703125" style="3"/>
  </cols>
  <sheetData>
    <row r="1" spans="1:11" s="5" customFormat="1" ht="23.25">
      <c r="A1" s="680" t="s">
        <v>135</v>
      </c>
      <c r="B1" s="680"/>
      <c r="C1" s="305" t="s">
        <v>207</v>
      </c>
      <c r="D1" s="193"/>
      <c r="E1" s="193"/>
      <c r="F1" s="193"/>
      <c r="G1" s="193"/>
      <c r="H1" s="193"/>
      <c r="I1" s="681">
        <v>2021</v>
      </c>
      <c r="J1" s="681"/>
    </row>
    <row r="2" spans="1:11" s="5" customFormat="1" ht="18" customHeight="1">
      <c r="A2" s="680"/>
      <c r="B2" s="680"/>
      <c r="C2" s="306" t="s">
        <v>206</v>
      </c>
      <c r="D2" s="194"/>
      <c r="E2" s="194"/>
      <c r="F2" s="194"/>
      <c r="G2" s="194"/>
      <c r="H2" s="194"/>
      <c r="I2" s="681"/>
      <c r="J2" s="681"/>
    </row>
    <row r="3" spans="1:11" s="5" customFormat="1" ht="14.25">
      <c r="A3" s="87"/>
      <c r="B3" s="25"/>
      <c r="C3" s="24"/>
      <c r="D3" s="24"/>
      <c r="E3" s="24"/>
      <c r="F3" s="24"/>
      <c r="G3" s="24"/>
      <c r="H3" s="24"/>
      <c r="I3" s="24"/>
      <c r="J3" s="24"/>
    </row>
    <row r="4" spans="1:11" s="9" customFormat="1" ht="18.75">
      <c r="A4" s="694" t="s">
        <v>205</v>
      </c>
      <c r="B4" s="694"/>
      <c r="C4" s="213" t="s">
        <v>53</v>
      </c>
      <c r="D4" s="212"/>
      <c r="E4" s="215" t="s">
        <v>35</v>
      </c>
      <c r="F4" s="211" t="s">
        <v>48</v>
      </c>
      <c r="G4" s="212"/>
      <c r="H4" s="215" t="s">
        <v>18</v>
      </c>
      <c r="I4" s="693" t="s">
        <v>59</v>
      </c>
      <c r="J4" s="693"/>
    </row>
    <row r="5" spans="1:11" s="2" customFormat="1" ht="18">
      <c r="A5" s="694"/>
      <c r="B5" s="694"/>
      <c r="C5" s="284" t="s">
        <v>34</v>
      </c>
      <c r="D5" s="285" t="s">
        <v>33</v>
      </c>
      <c r="E5" s="293" t="s">
        <v>50</v>
      </c>
      <c r="F5" s="292" t="s">
        <v>34</v>
      </c>
      <c r="G5" s="285" t="s">
        <v>33</v>
      </c>
      <c r="H5" s="293" t="s">
        <v>50</v>
      </c>
      <c r="I5" s="693"/>
      <c r="J5" s="693"/>
    </row>
    <row r="6" spans="1:11" s="10" customFormat="1">
      <c r="A6" s="694"/>
      <c r="B6" s="694"/>
      <c r="C6" s="287" t="s">
        <v>17</v>
      </c>
      <c r="D6" s="288" t="s">
        <v>16</v>
      </c>
      <c r="E6" s="466" t="s">
        <v>19</v>
      </c>
      <c r="F6" s="294" t="s">
        <v>17</v>
      </c>
      <c r="G6" s="288" t="s">
        <v>16</v>
      </c>
      <c r="H6" s="466" t="s">
        <v>19</v>
      </c>
      <c r="I6" s="693"/>
      <c r="J6" s="693"/>
    </row>
    <row r="7" spans="1:11" s="4" customFormat="1" ht="18" customHeight="1">
      <c r="A7" s="695" t="s">
        <v>295</v>
      </c>
      <c r="B7" s="508" t="s">
        <v>201</v>
      </c>
      <c r="C7" s="547">
        <v>0</v>
      </c>
      <c r="D7" s="547">
        <v>0</v>
      </c>
      <c r="E7" s="548">
        <f t="shared" ref="E7:E24" si="0">SUM(C7:D7)</f>
        <v>0</v>
      </c>
      <c r="F7" s="547">
        <v>0</v>
      </c>
      <c r="G7" s="547">
        <v>0</v>
      </c>
      <c r="H7" s="548">
        <f>F7+G7</f>
        <v>0</v>
      </c>
      <c r="I7" s="314" t="s">
        <v>36</v>
      </c>
      <c r="J7" s="697" t="s">
        <v>248</v>
      </c>
      <c r="K7" s="655"/>
    </row>
    <row r="8" spans="1:11" s="4" customFormat="1" ht="18" customHeight="1">
      <c r="A8" s="696"/>
      <c r="B8" s="509" t="s">
        <v>204</v>
      </c>
      <c r="C8" s="549">
        <v>2</v>
      </c>
      <c r="D8" s="550">
        <v>0</v>
      </c>
      <c r="E8" s="550">
        <f>SUM(C8:D8)</f>
        <v>2</v>
      </c>
      <c r="F8" s="549">
        <v>0</v>
      </c>
      <c r="G8" s="549">
        <v>0</v>
      </c>
      <c r="H8" s="550">
        <f t="shared" ref="H8:H24" si="1">F8+G8</f>
        <v>0</v>
      </c>
      <c r="I8" s="315" t="s">
        <v>37</v>
      </c>
      <c r="J8" s="698"/>
      <c r="K8" s="655"/>
    </row>
    <row r="9" spans="1:11" s="4" customFormat="1" ht="18" customHeight="1">
      <c r="A9" s="388" t="s">
        <v>42</v>
      </c>
      <c r="B9" s="508" t="s">
        <v>201</v>
      </c>
      <c r="C9" s="551">
        <v>78</v>
      </c>
      <c r="D9" s="551">
        <v>20</v>
      </c>
      <c r="E9" s="552">
        <f>SUM(C9:D9)</f>
        <v>98</v>
      </c>
      <c r="F9" s="551">
        <v>3</v>
      </c>
      <c r="G9" s="551">
        <v>1</v>
      </c>
      <c r="H9" s="552">
        <f t="shared" si="1"/>
        <v>4</v>
      </c>
      <c r="I9" s="314" t="s">
        <v>36</v>
      </c>
      <c r="J9" s="216" t="s">
        <v>42</v>
      </c>
      <c r="K9" s="655"/>
    </row>
    <row r="10" spans="1:11" s="4" customFormat="1" ht="18" customHeight="1">
      <c r="A10" s="389"/>
      <c r="B10" s="509" t="s">
        <v>204</v>
      </c>
      <c r="C10" s="554">
        <v>494</v>
      </c>
      <c r="D10" s="554">
        <v>109</v>
      </c>
      <c r="E10" s="555">
        <f>SUM(C10:D10)</f>
        <v>603</v>
      </c>
      <c r="F10" s="554">
        <v>43</v>
      </c>
      <c r="G10" s="554">
        <v>9</v>
      </c>
      <c r="H10" s="555">
        <f t="shared" si="1"/>
        <v>52</v>
      </c>
      <c r="I10" s="315" t="s">
        <v>37</v>
      </c>
      <c r="J10" s="391"/>
      <c r="K10" s="655"/>
    </row>
    <row r="11" spans="1:11" s="4" customFormat="1" ht="18" customHeight="1">
      <c r="A11" s="388" t="s">
        <v>60</v>
      </c>
      <c r="B11" s="508" t="s">
        <v>201</v>
      </c>
      <c r="C11" s="551">
        <v>1429</v>
      </c>
      <c r="D11" s="551">
        <v>117</v>
      </c>
      <c r="E11" s="552">
        <f>SUM(C11:D11)</f>
        <v>1546</v>
      </c>
      <c r="F11" s="551">
        <v>106</v>
      </c>
      <c r="G11" s="551">
        <v>5</v>
      </c>
      <c r="H11" s="552">
        <f t="shared" si="1"/>
        <v>111</v>
      </c>
      <c r="I11" s="314" t="s">
        <v>36</v>
      </c>
      <c r="J11" s="216" t="s">
        <v>60</v>
      </c>
      <c r="K11" s="655"/>
    </row>
    <row r="12" spans="1:11" s="4" customFormat="1" ht="18" customHeight="1">
      <c r="A12" s="389" t="s">
        <v>20</v>
      </c>
      <c r="B12" s="509" t="s">
        <v>204</v>
      </c>
      <c r="C12" s="554">
        <v>2039</v>
      </c>
      <c r="D12" s="554">
        <v>532</v>
      </c>
      <c r="E12" s="555">
        <f t="shared" si="0"/>
        <v>2571</v>
      </c>
      <c r="F12" s="554">
        <v>276</v>
      </c>
      <c r="G12" s="554">
        <v>49</v>
      </c>
      <c r="H12" s="555">
        <f t="shared" si="1"/>
        <v>325</v>
      </c>
      <c r="I12" s="315" t="s">
        <v>37</v>
      </c>
      <c r="J12" s="391"/>
      <c r="K12" s="655"/>
    </row>
    <row r="13" spans="1:11" s="4" customFormat="1" ht="18" customHeight="1">
      <c r="A13" s="388" t="s">
        <v>43</v>
      </c>
      <c r="B13" s="508" t="s">
        <v>201</v>
      </c>
      <c r="C13" s="551">
        <v>2164</v>
      </c>
      <c r="D13" s="551">
        <v>312</v>
      </c>
      <c r="E13" s="552">
        <f>SUM(C13:D13)</f>
        <v>2476</v>
      </c>
      <c r="F13" s="551">
        <v>368</v>
      </c>
      <c r="G13" s="551">
        <v>33</v>
      </c>
      <c r="H13" s="552">
        <f t="shared" si="1"/>
        <v>401</v>
      </c>
      <c r="I13" s="314" t="s">
        <v>36</v>
      </c>
      <c r="J13" s="216" t="s">
        <v>43</v>
      </c>
      <c r="K13" s="655"/>
    </row>
    <row r="14" spans="1:11" s="4" customFormat="1" ht="18" customHeight="1">
      <c r="A14" s="389"/>
      <c r="B14" s="509" t="s">
        <v>204</v>
      </c>
      <c r="C14" s="554">
        <v>1275</v>
      </c>
      <c r="D14" s="554">
        <v>562</v>
      </c>
      <c r="E14" s="555">
        <f t="shared" si="0"/>
        <v>1837</v>
      </c>
      <c r="F14" s="554">
        <v>404</v>
      </c>
      <c r="G14" s="554">
        <v>76</v>
      </c>
      <c r="H14" s="555">
        <f t="shared" si="1"/>
        <v>480</v>
      </c>
      <c r="I14" s="315" t="s">
        <v>37</v>
      </c>
      <c r="J14" s="391"/>
      <c r="K14" s="655"/>
    </row>
    <row r="15" spans="1:11" s="4" customFormat="1" ht="18" customHeight="1">
      <c r="A15" s="388" t="s">
        <v>61</v>
      </c>
      <c r="B15" s="508" t="s">
        <v>201</v>
      </c>
      <c r="C15" s="551">
        <v>921</v>
      </c>
      <c r="D15" s="551">
        <v>256</v>
      </c>
      <c r="E15" s="552">
        <f t="shared" si="0"/>
        <v>1177</v>
      </c>
      <c r="F15" s="551">
        <v>392</v>
      </c>
      <c r="G15" s="551">
        <v>64</v>
      </c>
      <c r="H15" s="552">
        <f t="shared" si="1"/>
        <v>456</v>
      </c>
      <c r="I15" s="314" t="s">
        <v>36</v>
      </c>
      <c r="J15" s="216" t="s">
        <v>61</v>
      </c>
      <c r="K15" s="655"/>
    </row>
    <row r="16" spans="1:11" s="4" customFormat="1" ht="18" customHeight="1">
      <c r="A16" s="389"/>
      <c r="B16" s="509" t="s">
        <v>204</v>
      </c>
      <c r="C16" s="554">
        <v>426</v>
      </c>
      <c r="D16" s="554">
        <v>242</v>
      </c>
      <c r="E16" s="555">
        <f t="shared" si="0"/>
        <v>668</v>
      </c>
      <c r="F16" s="554">
        <v>300</v>
      </c>
      <c r="G16" s="554">
        <v>63</v>
      </c>
      <c r="H16" s="555">
        <f t="shared" si="1"/>
        <v>363</v>
      </c>
      <c r="I16" s="315" t="s">
        <v>37</v>
      </c>
      <c r="J16" s="391"/>
      <c r="K16" s="655"/>
    </row>
    <row r="17" spans="1:18" s="4" customFormat="1" ht="18" customHeight="1">
      <c r="A17" s="388" t="s">
        <v>44</v>
      </c>
      <c r="B17" s="508" t="s">
        <v>201</v>
      </c>
      <c r="C17" s="551">
        <v>368</v>
      </c>
      <c r="D17" s="551">
        <v>91</v>
      </c>
      <c r="E17" s="552">
        <f t="shared" si="0"/>
        <v>459</v>
      </c>
      <c r="F17" s="551">
        <v>278</v>
      </c>
      <c r="G17" s="551">
        <v>44</v>
      </c>
      <c r="H17" s="552">
        <f t="shared" si="1"/>
        <v>322</v>
      </c>
      <c r="I17" s="314" t="s">
        <v>36</v>
      </c>
      <c r="J17" s="216" t="s">
        <v>44</v>
      </c>
      <c r="K17" s="655"/>
    </row>
    <row r="18" spans="1:18" s="4" customFormat="1" ht="18" customHeight="1">
      <c r="A18" s="389"/>
      <c r="B18" s="509" t="s">
        <v>204</v>
      </c>
      <c r="C18" s="554">
        <v>203</v>
      </c>
      <c r="D18" s="554">
        <v>135</v>
      </c>
      <c r="E18" s="555">
        <f t="shared" si="0"/>
        <v>338</v>
      </c>
      <c r="F18" s="554">
        <v>224</v>
      </c>
      <c r="G18" s="554">
        <v>72</v>
      </c>
      <c r="H18" s="555">
        <f t="shared" si="1"/>
        <v>296</v>
      </c>
      <c r="I18" s="315" t="s">
        <v>37</v>
      </c>
      <c r="J18" s="391"/>
      <c r="K18" s="655"/>
    </row>
    <row r="19" spans="1:18" s="4" customFormat="1" ht="18" customHeight="1">
      <c r="A19" s="388" t="s">
        <v>45</v>
      </c>
      <c r="B19" s="508" t="s">
        <v>201</v>
      </c>
      <c r="C19" s="551">
        <v>197</v>
      </c>
      <c r="D19" s="551">
        <v>43</v>
      </c>
      <c r="E19" s="552">
        <f t="shared" si="0"/>
        <v>240</v>
      </c>
      <c r="F19" s="551">
        <v>225</v>
      </c>
      <c r="G19" s="551">
        <v>35</v>
      </c>
      <c r="H19" s="552">
        <f t="shared" si="1"/>
        <v>260</v>
      </c>
      <c r="I19" s="314" t="s">
        <v>36</v>
      </c>
      <c r="J19" s="216" t="s">
        <v>45</v>
      </c>
      <c r="K19" s="655"/>
    </row>
    <row r="20" spans="1:18" s="4" customFormat="1" ht="18" customHeight="1">
      <c r="A20" s="389"/>
      <c r="B20" s="509" t="s">
        <v>204</v>
      </c>
      <c r="C20" s="554">
        <v>100</v>
      </c>
      <c r="D20" s="554">
        <v>58</v>
      </c>
      <c r="E20" s="555">
        <f t="shared" si="0"/>
        <v>158</v>
      </c>
      <c r="F20" s="554">
        <v>152</v>
      </c>
      <c r="G20" s="554">
        <v>58</v>
      </c>
      <c r="H20" s="555">
        <f t="shared" si="1"/>
        <v>210</v>
      </c>
      <c r="I20" s="315" t="s">
        <v>37</v>
      </c>
      <c r="J20" s="391"/>
      <c r="K20" s="655"/>
    </row>
    <row r="21" spans="1:18" s="4" customFormat="1" ht="18" customHeight="1">
      <c r="A21" s="388" t="s">
        <v>46</v>
      </c>
      <c r="B21" s="508" t="s">
        <v>201</v>
      </c>
      <c r="C21" s="551">
        <v>114</v>
      </c>
      <c r="D21" s="551">
        <v>28</v>
      </c>
      <c r="E21" s="552">
        <f t="shared" si="0"/>
        <v>142</v>
      </c>
      <c r="F21" s="551">
        <v>139</v>
      </c>
      <c r="G21" s="551">
        <v>13</v>
      </c>
      <c r="H21" s="552">
        <f t="shared" si="1"/>
        <v>152</v>
      </c>
      <c r="I21" s="314" t="s">
        <v>36</v>
      </c>
      <c r="J21" s="216" t="s">
        <v>46</v>
      </c>
      <c r="K21" s="655"/>
    </row>
    <row r="22" spans="1:18" s="4" customFormat="1" ht="18" customHeight="1">
      <c r="A22" s="389"/>
      <c r="B22" s="509" t="s">
        <v>204</v>
      </c>
      <c r="C22" s="554">
        <v>46</v>
      </c>
      <c r="D22" s="554">
        <v>35</v>
      </c>
      <c r="E22" s="555">
        <f t="shared" si="0"/>
        <v>81</v>
      </c>
      <c r="F22" s="554">
        <v>93</v>
      </c>
      <c r="G22" s="554">
        <v>26</v>
      </c>
      <c r="H22" s="555">
        <f t="shared" si="1"/>
        <v>119</v>
      </c>
      <c r="I22" s="315" t="s">
        <v>37</v>
      </c>
      <c r="J22" s="391"/>
      <c r="K22" s="655"/>
    </row>
    <row r="23" spans="1:18" s="4" customFormat="1" ht="18" customHeight="1">
      <c r="A23" s="388" t="s">
        <v>98</v>
      </c>
      <c r="B23" s="508" t="s">
        <v>201</v>
      </c>
      <c r="C23" s="551">
        <v>208</v>
      </c>
      <c r="D23" s="551">
        <v>23</v>
      </c>
      <c r="E23" s="552">
        <f t="shared" si="0"/>
        <v>231</v>
      </c>
      <c r="F23" s="551">
        <v>252</v>
      </c>
      <c r="G23" s="551">
        <v>28</v>
      </c>
      <c r="H23" s="552">
        <f t="shared" si="1"/>
        <v>280</v>
      </c>
      <c r="I23" s="314" t="s">
        <v>36</v>
      </c>
      <c r="J23" s="216" t="s">
        <v>98</v>
      </c>
      <c r="K23" s="655"/>
    </row>
    <row r="24" spans="1:18" s="4" customFormat="1" ht="18" customHeight="1">
      <c r="A24" s="390"/>
      <c r="B24" s="509" t="s">
        <v>204</v>
      </c>
      <c r="C24" s="554">
        <v>57</v>
      </c>
      <c r="D24" s="554">
        <v>54</v>
      </c>
      <c r="E24" s="555">
        <f t="shared" si="0"/>
        <v>111</v>
      </c>
      <c r="F24" s="554">
        <v>125</v>
      </c>
      <c r="G24" s="554">
        <v>16</v>
      </c>
      <c r="H24" s="555">
        <f t="shared" si="1"/>
        <v>141</v>
      </c>
      <c r="I24" s="315" t="s">
        <v>37</v>
      </c>
      <c r="J24" s="391"/>
      <c r="K24" s="655"/>
    </row>
    <row r="25" spans="1:18" s="4" customFormat="1" ht="18" customHeight="1">
      <c r="A25" s="217" t="s">
        <v>50</v>
      </c>
      <c r="B25" s="511" t="s">
        <v>201</v>
      </c>
      <c r="C25" s="552">
        <f>C7+C9+C11+C13+C15+C17+C19+C21+C23</f>
        <v>5479</v>
      </c>
      <c r="D25" s="552">
        <f>D7+D9+D11+D13+D15+D17+D19+D21+D23</f>
        <v>890</v>
      </c>
      <c r="E25" s="552">
        <f>SUM(C25:D25)</f>
        <v>6369</v>
      </c>
      <c r="F25" s="552">
        <f>F7+F9+F11+F13+F15+F17+F19+F21+F23</f>
        <v>1763</v>
      </c>
      <c r="G25" s="552">
        <f>G7+G9+G11+G13+G15+G17+G19+G21+G23</f>
        <v>223</v>
      </c>
      <c r="H25" s="552">
        <f>F25+G25</f>
        <v>1986</v>
      </c>
      <c r="I25" s="316" t="s">
        <v>36</v>
      </c>
      <c r="J25" s="216" t="s">
        <v>19</v>
      </c>
      <c r="K25" s="655"/>
    </row>
    <row r="26" spans="1:18" s="4" customFormat="1" ht="18" customHeight="1" thickBot="1">
      <c r="A26" s="275"/>
      <c r="B26" s="510" t="s">
        <v>204</v>
      </c>
      <c r="C26" s="553">
        <f>C8+C10+C12+C14+C16+C18+C20+C22+C24</f>
        <v>4642</v>
      </c>
      <c r="D26" s="553">
        <f>D8+D10+D12+D14+D16+D18+D20+D22+D24</f>
        <v>1727</v>
      </c>
      <c r="E26" s="553">
        <f>SUM(C26:D26)</f>
        <v>6369</v>
      </c>
      <c r="F26" s="553">
        <f>F8+F10+F12+F14+F16+F18+F20+F22+F24</f>
        <v>1617</v>
      </c>
      <c r="G26" s="553">
        <f>G8+G10+G12+G14+G16+G18+G20+G22+G24</f>
        <v>369</v>
      </c>
      <c r="H26" s="553">
        <f>F26+G26</f>
        <v>1986</v>
      </c>
      <c r="I26" s="317" t="s">
        <v>37</v>
      </c>
      <c r="J26" s="276"/>
      <c r="K26" s="655"/>
      <c r="R26" s="662"/>
    </row>
    <row r="27" spans="1:18" ht="15.75" thickTop="1">
      <c r="A27" s="146" t="s">
        <v>99</v>
      </c>
      <c r="B27" s="144"/>
      <c r="C27" s="145"/>
      <c r="D27" s="144"/>
      <c r="E27" s="158"/>
      <c r="F27" s="158"/>
      <c r="G27" s="158"/>
      <c r="H27" s="158"/>
      <c r="I27" s="158"/>
      <c r="J27" s="270" t="s">
        <v>100</v>
      </c>
      <c r="K27" s="655"/>
      <c r="R27" s="662"/>
    </row>
    <row r="28" spans="1:18" ht="21" customHeight="1">
      <c r="A28" s="269" t="s">
        <v>279</v>
      </c>
      <c r="B28" s="144"/>
      <c r="C28" s="145"/>
      <c r="D28" s="144"/>
      <c r="E28" s="145"/>
      <c r="F28" s="158"/>
      <c r="G28" s="158"/>
      <c r="H28" s="158"/>
      <c r="I28" s="158"/>
      <c r="J28" s="270" t="s">
        <v>230</v>
      </c>
      <c r="K28" s="655"/>
      <c r="P28" s="666"/>
    </row>
    <row r="29" spans="1:18" ht="9.9499999999999993" customHeight="1">
      <c r="A29" s="195"/>
      <c r="B29" s="195"/>
      <c r="C29" s="196"/>
      <c r="D29" s="196"/>
      <c r="E29" s="196"/>
      <c r="F29" s="196"/>
      <c r="G29" s="196"/>
      <c r="H29" s="196"/>
      <c r="I29" s="197"/>
      <c r="J29" s="197"/>
      <c r="P29" s="666"/>
    </row>
    <row r="30" spans="1:18">
      <c r="N30" s="666"/>
    </row>
    <row r="1048558" spans="1:9">
      <c r="A1048558" s="13"/>
      <c r="B1048558" s="13"/>
      <c r="C1048558" s="13"/>
      <c r="D1048558" s="13"/>
      <c r="E1048558" s="13"/>
      <c r="F1048558" s="13"/>
      <c r="G1048558" s="13"/>
      <c r="H1048558" s="13"/>
      <c r="I1048558" s="13"/>
    </row>
    <row r="1048559" spans="1:9">
      <c r="A1048559" s="13"/>
      <c r="B1048559" s="13"/>
      <c r="C1048559" s="13"/>
      <c r="D1048559" s="13"/>
      <c r="E1048559" s="13"/>
      <c r="F1048559" s="13"/>
      <c r="G1048559" s="13"/>
      <c r="H1048559" s="13"/>
      <c r="I1048559" s="13"/>
    </row>
    <row r="1048560" spans="1:9">
      <c r="A1048560" s="145"/>
      <c r="B1048560" s="145"/>
      <c r="C1048560" s="145"/>
      <c r="D1048560" s="145"/>
      <c r="E1048560" s="145"/>
      <c r="F1048560" s="145"/>
      <c r="G1048560" s="145"/>
      <c r="H1048560" s="145"/>
      <c r="I1048560" s="13"/>
    </row>
    <row r="1048561" spans="1:9">
      <c r="A1048561" s="663"/>
      <c r="B1048561" s="663"/>
      <c r="C1048561" s="663"/>
      <c r="D1048561" s="663"/>
      <c r="E1048561" s="663"/>
      <c r="F1048561" s="663"/>
      <c r="G1048561" s="663"/>
      <c r="H1048561" s="663"/>
      <c r="I1048561" s="13"/>
    </row>
    <row r="1048562" spans="1:9">
      <c r="A1048562" s="663"/>
      <c r="B1048562" s="663"/>
      <c r="C1048562" s="663"/>
      <c r="D1048562" s="663"/>
      <c r="E1048562" s="663"/>
      <c r="F1048562" s="663"/>
      <c r="G1048562" s="663"/>
      <c r="H1048562" s="663"/>
      <c r="I1048562" s="13"/>
    </row>
    <row r="1048563" spans="1:9">
      <c r="A1048563" s="663"/>
      <c r="B1048563" s="663"/>
      <c r="C1048563" s="663"/>
      <c r="D1048563" s="663"/>
      <c r="E1048563" s="663"/>
      <c r="F1048563" s="663"/>
      <c r="G1048563" s="663"/>
      <c r="H1048563" s="663"/>
      <c r="I1048563" s="13"/>
    </row>
    <row r="1048564" spans="1:9">
      <c r="A1048564" s="663"/>
      <c r="B1048564" s="663"/>
      <c r="C1048564" s="663"/>
      <c r="D1048564" s="663"/>
      <c r="E1048564" s="663"/>
      <c r="F1048564" s="663"/>
      <c r="G1048564" s="663"/>
      <c r="H1048564" s="663"/>
      <c r="I1048564" s="13"/>
    </row>
    <row r="1048565" spans="1:9">
      <c r="A1048565" s="663"/>
      <c r="B1048565" s="663"/>
      <c r="C1048565" s="663"/>
      <c r="D1048565" s="663"/>
      <c r="E1048565" s="663"/>
      <c r="F1048565" s="663"/>
      <c r="G1048565" s="663"/>
      <c r="H1048565" s="663"/>
      <c r="I1048565" s="13"/>
    </row>
    <row r="1048566" spans="1:9">
      <c r="A1048566" s="663"/>
      <c r="B1048566" s="692" t="s">
        <v>503</v>
      </c>
      <c r="C1048566" s="692"/>
      <c r="D1048566" s="692" t="s">
        <v>504</v>
      </c>
      <c r="E1048566" s="692"/>
      <c r="F1048566" s="663"/>
      <c r="G1048566" s="663"/>
      <c r="H1048566" s="663"/>
      <c r="I1048566" s="13"/>
    </row>
    <row r="1048567" spans="1:9">
      <c r="A1048567" s="663"/>
      <c r="B1048567" s="664" t="s">
        <v>169</v>
      </c>
      <c r="C1048567" s="664" t="s">
        <v>170</v>
      </c>
      <c r="D1048567" s="664" t="s">
        <v>169</v>
      </c>
      <c r="E1048567" s="664" t="s">
        <v>170</v>
      </c>
      <c r="F1048567" s="663"/>
      <c r="G1048567" s="663"/>
      <c r="H1048567" s="663"/>
      <c r="I1048567" s="13"/>
    </row>
    <row r="1048568" spans="1:9" ht="24">
      <c r="A1048568" s="665" t="s">
        <v>249</v>
      </c>
      <c r="B1048568" s="666">
        <v>11.228600201409868</v>
      </c>
      <c r="C1048568" s="666">
        <v>88.771399798590139</v>
      </c>
      <c r="D1048568" s="666">
        <v>13.973936253728999</v>
      </c>
      <c r="E1048568" s="666">
        <v>86.026063746270992</v>
      </c>
      <c r="F1048568" s="663"/>
      <c r="G1048568" s="663"/>
      <c r="H1048568" s="663"/>
      <c r="I1048568" s="13"/>
    </row>
    <row r="1048569" spans="1:9" ht="24">
      <c r="A1048569" s="665" t="s">
        <v>250</v>
      </c>
      <c r="B1048569" s="666">
        <v>18.580060422960727</v>
      </c>
      <c r="C1048569" s="666">
        <v>81.419939577039287</v>
      </c>
      <c r="D1048569" s="666">
        <v>27.115716753022451</v>
      </c>
      <c r="E1048569" s="666">
        <v>72.884283246977546</v>
      </c>
      <c r="F1048569" s="663"/>
      <c r="G1048569" s="666"/>
      <c r="H1048569" s="666"/>
      <c r="I1048569" s="13"/>
    </row>
    <row r="1048570" spans="1:9">
      <c r="F1048570" s="663"/>
      <c r="G1048570" s="666"/>
      <c r="H1048570" s="666"/>
      <c r="I1048570" s="13"/>
    </row>
    <row r="1048571" spans="1:9">
      <c r="A1048571" s="663"/>
      <c r="B1048571" s="663"/>
      <c r="C1048571" s="663"/>
      <c r="D1048571" s="663"/>
      <c r="E1048571" s="663"/>
      <c r="F1048571" s="663"/>
      <c r="G1048571" s="663"/>
      <c r="H1048571" s="663"/>
      <c r="I1048571" s="13"/>
    </row>
    <row r="1048572" spans="1:9">
      <c r="A1048572" s="663"/>
      <c r="B1048572" s="663"/>
      <c r="C1048572" s="663"/>
      <c r="D1048572" s="663"/>
      <c r="E1048572" s="663"/>
      <c r="F1048572" s="663"/>
      <c r="G1048572" s="663"/>
      <c r="H1048572" s="663"/>
      <c r="I1048572" s="13"/>
    </row>
    <row r="1048573" spans="1:9">
      <c r="A1048573" s="663"/>
      <c r="B1048573" s="663"/>
      <c r="C1048573" s="663"/>
      <c r="D1048573" s="663"/>
      <c r="E1048573" s="663"/>
      <c r="F1048573" s="663"/>
      <c r="G1048573" s="663"/>
      <c r="H1048573" s="663"/>
      <c r="I1048573" s="13"/>
    </row>
    <row r="1048574" spans="1:9">
      <c r="A1048574" s="663"/>
      <c r="B1048574" s="663"/>
      <c r="C1048574" s="663"/>
      <c r="D1048574" s="663"/>
      <c r="E1048574" s="663"/>
      <c r="F1048574" s="663"/>
      <c r="G1048574" s="663"/>
      <c r="H1048574" s="663"/>
      <c r="I1048574" s="13"/>
    </row>
    <row r="1048575" spans="1:9">
      <c r="A1048575" s="663"/>
      <c r="B1048575" s="663"/>
      <c r="C1048575" s="663"/>
      <c r="D1048575" s="663"/>
      <c r="E1048575" s="663"/>
      <c r="F1048575" s="663"/>
      <c r="G1048575" s="663"/>
      <c r="H1048575" s="663"/>
    </row>
    <row r="1048576" spans="1:9">
      <c r="A1048576" s="663"/>
      <c r="B1048576" s="663"/>
      <c r="C1048576" s="663"/>
      <c r="D1048576" s="663"/>
      <c r="E1048576" s="663"/>
      <c r="F1048576" s="663"/>
      <c r="G1048576" s="663"/>
      <c r="H1048576" s="663"/>
    </row>
  </sheetData>
  <mergeCells count="8">
    <mergeCell ref="B1048566:C1048566"/>
    <mergeCell ref="D1048566:E1048566"/>
    <mergeCell ref="I1:J2"/>
    <mergeCell ref="A1:B2"/>
    <mergeCell ref="I4:J6"/>
    <mergeCell ref="A4:B6"/>
    <mergeCell ref="A7:A8"/>
    <mergeCell ref="J7:J8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F480F-04CF-4C53-BE96-E0DED872693C}">
  <sheetPr>
    <tabColor rgb="FFD2C496"/>
  </sheetPr>
  <dimension ref="A1:J3"/>
  <sheetViews>
    <sheetView showGridLines="0" rightToLeft="1" topLeftCell="A2" zoomScaleNormal="100" zoomScaleSheetLayoutView="100" workbookViewId="0">
      <selection activeCell="A2" sqref="A2"/>
    </sheetView>
  </sheetViews>
  <sheetFormatPr defaultColWidth="8.5703125" defaultRowHeight="12.75"/>
  <cols>
    <col min="1" max="10" width="9.140625" style="3" customWidth="1"/>
    <col min="11" max="16384" width="8.5703125" style="3"/>
  </cols>
  <sheetData>
    <row r="1" spans="1:10" ht="18" customHeight="1">
      <c r="A1" s="202" t="s">
        <v>354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505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506</v>
      </c>
      <c r="B3" s="200"/>
      <c r="C3" s="200"/>
      <c r="D3" s="200"/>
      <c r="E3" s="200"/>
      <c r="F3" s="200"/>
      <c r="G3" s="200"/>
      <c r="H3" s="200"/>
      <c r="I3" s="200"/>
      <c r="J3" s="200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048575"/>
  <sheetViews>
    <sheetView showGridLines="0" rightToLeft="1" topLeftCell="A2" zoomScaleNormal="100" zoomScaleSheetLayoutView="100" workbookViewId="0">
      <selection activeCell="B1" sqref="B1"/>
    </sheetView>
  </sheetViews>
  <sheetFormatPr defaultColWidth="9.140625" defaultRowHeight="12.75"/>
  <cols>
    <col min="1" max="1" width="20.7109375" style="2" customWidth="1"/>
    <col min="2" max="9" width="6.7109375" style="3" customWidth="1"/>
    <col min="10" max="10" width="11.7109375" style="3" customWidth="1"/>
    <col min="11" max="11" width="9.140625" style="3"/>
    <col min="12" max="12" width="9.42578125" style="3" bestFit="1" customWidth="1"/>
    <col min="13" max="16384" width="9.140625" style="3"/>
  </cols>
  <sheetData>
    <row r="1" spans="1:11" ht="23.25">
      <c r="A1" s="680" t="s">
        <v>312</v>
      </c>
      <c r="B1" s="305" t="s">
        <v>327</v>
      </c>
      <c r="C1" s="193"/>
      <c r="D1" s="193"/>
      <c r="E1" s="193"/>
      <c r="F1" s="193"/>
      <c r="G1" s="193"/>
      <c r="H1" s="193"/>
      <c r="I1" s="681" t="s">
        <v>392</v>
      </c>
      <c r="J1" s="681"/>
    </row>
    <row r="2" spans="1:11" ht="18" customHeight="1">
      <c r="A2" s="680"/>
      <c r="B2" s="306" t="s">
        <v>328</v>
      </c>
      <c r="C2" s="194"/>
      <c r="D2" s="194"/>
      <c r="E2" s="194"/>
      <c r="F2" s="194"/>
      <c r="G2" s="194"/>
      <c r="H2" s="194"/>
      <c r="I2" s="681"/>
      <c r="J2" s="681"/>
    </row>
    <row r="3" spans="1:11" s="5" customFormat="1" ht="15" thickBot="1">
      <c r="A3" s="87"/>
      <c r="B3" s="25"/>
      <c r="C3" s="24"/>
      <c r="D3" s="24"/>
      <c r="E3" s="24"/>
      <c r="F3" s="24"/>
      <c r="G3" s="24"/>
      <c r="H3" s="24"/>
      <c r="I3" s="24"/>
      <c r="J3" s="24"/>
    </row>
    <row r="4" spans="1:11" s="9" customFormat="1" ht="19.5" thickTop="1">
      <c r="A4" s="699" t="s">
        <v>510</v>
      </c>
      <c r="B4" s="218" t="s">
        <v>509</v>
      </c>
      <c r="C4" s="219"/>
      <c r="D4" s="220"/>
      <c r="E4" s="219"/>
      <c r="F4" s="219"/>
      <c r="G4" s="220"/>
      <c r="H4" s="221"/>
      <c r="I4" s="222" t="s">
        <v>284</v>
      </c>
      <c r="J4" s="701" t="s">
        <v>231</v>
      </c>
    </row>
    <row r="5" spans="1:11" s="2" customFormat="1" ht="34.5" thickBot="1">
      <c r="A5" s="700"/>
      <c r="B5" s="223" t="s">
        <v>42</v>
      </c>
      <c r="C5" s="224" t="s">
        <v>60</v>
      </c>
      <c r="D5" s="224" t="s">
        <v>43</v>
      </c>
      <c r="E5" s="224" t="s">
        <v>61</v>
      </c>
      <c r="F5" s="224" t="s">
        <v>44</v>
      </c>
      <c r="G5" s="224" t="s">
        <v>45</v>
      </c>
      <c r="H5" s="224" t="s">
        <v>46</v>
      </c>
      <c r="I5" s="225" t="s">
        <v>98</v>
      </c>
      <c r="J5" s="687"/>
    </row>
    <row r="6" spans="1:11" s="2" customFormat="1" ht="21" customHeight="1" thickTop="1">
      <c r="A6" s="467">
        <v>2021</v>
      </c>
      <c r="B6" s="281">
        <f>SUM(B7:B15)</f>
        <v>98</v>
      </c>
      <c r="C6" s="281">
        <f t="shared" ref="C6" si="0">SUM(C7:C15)</f>
        <v>1546</v>
      </c>
      <c r="D6" s="281">
        <f t="shared" ref="D6" si="1">SUM(D7:D15)</f>
        <v>2476</v>
      </c>
      <c r="E6" s="281">
        <f t="shared" ref="E6" si="2">SUM(E7:E15)</f>
        <v>1177</v>
      </c>
      <c r="F6" s="281">
        <f t="shared" ref="F6" si="3">SUM(F7:F15)</f>
        <v>459</v>
      </c>
      <c r="G6" s="281">
        <f t="shared" ref="G6" si="4">SUM(G7:G15)</f>
        <v>240</v>
      </c>
      <c r="H6" s="281">
        <f t="shared" ref="H6" si="5">SUM(H7:H15)</f>
        <v>142</v>
      </c>
      <c r="I6" s="281">
        <f t="shared" ref="I6" si="6">SUM(I7:I15)</f>
        <v>231</v>
      </c>
      <c r="J6" s="281">
        <f t="shared" ref="J6" si="7">SUM(J7:J15)</f>
        <v>6369</v>
      </c>
      <c r="K6" s="658"/>
    </row>
    <row r="7" spans="1:11" s="9" customFormat="1" ht="30" customHeight="1">
      <c r="A7" s="340" t="s">
        <v>598</v>
      </c>
      <c r="B7" s="104">
        <v>1</v>
      </c>
      <c r="C7" s="104">
        <v>1</v>
      </c>
      <c r="D7" s="104">
        <v>0</v>
      </c>
      <c r="E7" s="104">
        <v>0</v>
      </c>
      <c r="F7" s="113">
        <v>0</v>
      </c>
      <c r="G7" s="104">
        <v>0</v>
      </c>
      <c r="H7" s="104">
        <v>0</v>
      </c>
      <c r="I7" s="113">
        <v>0</v>
      </c>
      <c r="J7" s="110">
        <f t="shared" ref="J7:J15" si="8">SUM(B7:I7)</f>
        <v>2</v>
      </c>
      <c r="K7" s="658"/>
    </row>
    <row r="8" spans="1:11" s="9" customFormat="1" ht="18" customHeight="1">
      <c r="A8" s="392" t="s">
        <v>42</v>
      </c>
      <c r="B8" s="108">
        <v>85</v>
      </c>
      <c r="C8" s="108">
        <v>331</v>
      </c>
      <c r="D8" s="108">
        <v>147</v>
      </c>
      <c r="E8" s="108">
        <v>31</v>
      </c>
      <c r="F8" s="112">
        <v>5</v>
      </c>
      <c r="G8" s="108">
        <v>2</v>
      </c>
      <c r="H8" s="108">
        <v>1</v>
      </c>
      <c r="I8" s="112">
        <v>1</v>
      </c>
      <c r="J8" s="111">
        <f t="shared" si="8"/>
        <v>603</v>
      </c>
      <c r="K8" s="658"/>
    </row>
    <row r="9" spans="1:11" s="9" customFormat="1" ht="18" customHeight="1">
      <c r="A9" s="393" t="s">
        <v>60</v>
      </c>
      <c r="B9" s="104">
        <v>11</v>
      </c>
      <c r="C9" s="113">
        <v>1106</v>
      </c>
      <c r="D9" s="104">
        <v>1228</v>
      </c>
      <c r="E9" s="104">
        <v>184</v>
      </c>
      <c r="F9" s="113">
        <v>27</v>
      </c>
      <c r="G9" s="104">
        <v>6</v>
      </c>
      <c r="H9" s="104">
        <v>5</v>
      </c>
      <c r="I9" s="113">
        <v>4</v>
      </c>
      <c r="J9" s="109">
        <f t="shared" si="8"/>
        <v>2571</v>
      </c>
      <c r="K9" s="658"/>
    </row>
    <row r="10" spans="1:11" s="9" customFormat="1" ht="18" customHeight="1">
      <c r="A10" s="392" t="s">
        <v>43</v>
      </c>
      <c r="B10" s="108">
        <v>1</v>
      </c>
      <c r="C10" s="112">
        <v>95</v>
      </c>
      <c r="D10" s="108">
        <v>991</v>
      </c>
      <c r="E10" s="108">
        <v>608</v>
      </c>
      <c r="F10" s="112">
        <v>101</v>
      </c>
      <c r="G10" s="108">
        <v>21</v>
      </c>
      <c r="H10" s="108">
        <v>13</v>
      </c>
      <c r="I10" s="112">
        <v>7</v>
      </c>
      <c r="J10" s="107">
        <f t="shared" si="8"/>
        <v>1837</v>
      </c>
      <c r="K10" s="658"/>
    </row>
    <row r="11" spans="1:11" s="9" customFormat="1" ht="18" customHeight="1">
      <c r="A11" s="393" t="s">
        <v>61</v>
      </c>
      <c r="B11" s="104">
        <v>0</v>
      </c>
      <c r="C11" s="113">
        <v>10</v>
      </c>
      <c r="D11" s="104">
        <v>86</v>
      </c>
      <c r="E11" s="104">
        <v>292</v>
      </c>
      <c r="F11" s="113">
        <v>189</v>
      </c>
      <c r="G11" s="104">
        <v>61</v>
      </c>
      <c r="H11" s="104">
        <v>18</v>
      </c>
      <c r="I11" s="113">
        <v>12</v>
      </c>
      <c r="J11" s="109">
        <f t="shared" si="8"/>
        <v>668</v>
      </c>
      <c r="K11" s="658"/>
    </row>
    <row r="12" spans="1:11" s="9" customFormat="1" ht="18" customHeight="1">
      <c r="A12" s="392" t="s">
        <v>44</v>
      </c>
      <c r="B12" s="108">
        <v>0</v>
      </c>
      <c r="C12" s="112">
        <v>1</v>
      </c>
      <c r="D12" s="108">
        <v>16</v>
      </c>
      <c r="E12" s="108">
        <v>49</v>
      </c>
      <c r="F12" s="112">
        <v>114</v>
      </c>
      <c r="G12" s="108">
        <v>93</v>
      </c>
      <c r="H12" s="108">
        <v>35</v>
      </c>
      <c r="I12" s="112">
        <v>30</v>
      </c>
      <c r="J12" s="107">
        <f t="shared" si="8"/>
        <v>338</v>
      </c>
      <c r="K12" s="658"/>
    </row>
    <row r="13" spans="1:11" s="9" customFormat="1" ht="18" customHeight="1">
      <c r="A13" s="393" t="s">
        <v>45</v>
      </c>
      <c r="B13" s="104">
        <v>0</v>
      </c>
      <c r="C13" s="113">
        <v>1</v>
      </c>
      <c r="D13" s="104">
        <v>5</v>
      </c>
      <c r="E13" s="104">
        <v>9</v>
      </c>
      <c r="F13" s="113">
        <v>18</v>
      </c>
      <c r="G13" s="104">
        <v>42</v>
      </c>
      <c r="H13" s="104">
        <v>46</v>
      </c>
      <c r="I13" s="113">
        <v>37</v>
      </c>
      <c r="J13" s="109">
        <f t="shared" si="8"/>
        <v>158</v>
      </c>
      <c r="K13" s="658"/>
    </row>
    <row r="14" spans="1:11" s="9" customFormat="1" ht="18" customHeight="1">
      <c r="A14" s="392" t="s">
        <v>46</v>
      </c>
      <c r="B14" s="108">
        <v>0</v>
      </c>
      <c r="C14" s="112">
        <v>0</v>
      </c>
      <c r="D14" s="108">
        <v>2</v>
      </c>
      <c r="E14" s="108">
        <v>3</v>
      </c>
      <c r="F14" s="112">
        <v>4</v>
      </c>
      <c r="G14" s="108">
        <v>10</v>
      </c>
      <c r="H14" s="108">
        <v>18</v>
      </c>
      <c r="I14" s="112">
        <v>44</v>
      </c>
      <c r="J14" s="107">
        <f t="shared" si="8"/>
        <v>81</v>
      </c>
      <c r="K14" s="658"/>
    </row>
    <row r="15" spans="1:11" s="9" customFormat="1" ht="18" customHeight="1">
      <c r="A15" s="392" t="s">
        <v>98</v>
      </c>
      <c r="B15" s="108">
        <v>0</v>
      </c>
      <c r="C15" s="108">
        <v>1</v>
      </c>
      <c r="D15" s="108">
        <v>1</v>
      </c>
      <c r="E15" s="108">
        <v>1</v>
      </c>
      <c r="F15" s="108">
        <v>1</v>
      </c>
      <c r="G15" s="108">
        <v>5</v>
      </c>
      <c r="H15" s="108">
        <v>6</v>
      </c>
      <c r="I15" s="108">
        <v>96</v>
      </c>
      <c r="J15" s="107">
        <f t="shared" si="8"/>
        <v>111</v>
      </c>
      <c r="K15" s="658"/>
    </row>
    <row r="16" spans="1:11" s="2" customFormat="1" ht="21" customHeight="1">
      <c r="A16" s="467">
        <v>2020</v>
      </c>
      <c r="B16" s="281">
        <f>SUM(B17:B25)</f>
        <v>71</v>
      </c>
      <c r="C16" s="281">
        <f t="shared" ref="C16:I16" si="9">SUM(C17:C25)</f>
        <v>1504</v>
      </c>
      <c r="D16" s="281">
        <f t="shared" si="9"/>
        <v>2548</v>
      </c>
      <c r="E16" s="281">
        <f t="shared" si="9"/>
        <v>1003</v>
      </c>
      <c r="F16" s="281">
        <f t="shared" si="9"/>
        <v>415</v>
      </c>
      <c r="G16" s="281">
        <f t="shared" si="9"/>
        <v>186</v>
      </c>
      <c r="H16" s="281">
        <f t="shared" si="9"/>
        <v>105</v>
      </c>
      <c r="I16" s="281">
        <f t="shared" si="9"/>
        <v>194</v>
      </c>
      <c r="J16" s="281">
        <f>SUM(J17:J25)</f>
        <v>6026</v>
      </c>
      <c r="K16" s="658"/>
    </row>
    <row r="17" spans="1:11" s="2" customFormat="1" ht="30.75" customHeight="1">
      <c r="A17" s="340" t="s">
        <v>598</v>
      </c>
      <c r="B17" s="104">
        <v>0</v>
      </c>
      <c r="C17" s="104">
        <v>0</v>
      </c>
      <c r="D17" s="104">
        <v>1</v>
      </c>
      <c r="E17" s="104">
        <v>0</v>
      </c>
      <c r="F17" s="113">
        <v>0</v>
      </c>
      <c r="G17" s="104">
        <v>0</v>
      </c>
      <c r="H17" s="104">
        <v>0</v>
      </c>
      <c r="I17" s="113">
        <v>0</v>
      </c>
      <c r="J17" s="110">
        <f>SUM(B17:I17)</f>
        <v>1</v>
      </c>
      <c r="K17" s="658"/>
    </row>
    <row r="18" spans="1:11" s="9" customFormat="1" ht="18" customHeight="1">
      <c r="A18" s="392" t="s">
        <v>42</v>
      </c>
      <c r="B18" s="108">
        <v>55</v>
      </c>
      <c r="C18" s="108">
        <v>400</v>
      </c>
      <c r="D18" s="108">
        <v>194</v>
      </c>
      <c r="E18" s="108">
        <v>16</v>
      </c>
      <c r="F18" s="112">
        <v>3</v>
      </c>
      <c r="G18" s="108">
        <v>1</v>
      </c>
      <c r="H18" s="108">
        <v>0</v>
      </c>
      <c r="I18" s="112">
        <v>1</v>
      </c>
      <c r="J18" s="111">
        <f t="shared" ref="J18:J25" si="10">SUM(B18:I18)</f>
        <v>670</v>
      </c>
      <c r="K18" s="658"/>
    </row>
    <row r="19" spans="1:11" s="9" customFormat="1" ht="18" customHeight="1">
      <c r="A19" s="393" t="s">
        <v>60</v>
      </c>
      <c r="B19" s="104">
        <v>16</v>
      </c>
      <c r="C19" s="113">
        <v>982</v>
      </c>
      <c r="D19" s="104">
        <v>1398</v>
      </c>
      <c r="E19" s="104">
        <v>216</v>
      </c>
      <c r="F19" s="113">
        <v>22</v>
      </c>
      <c r="G19" s="104">
        <v>9</v>
      </c>
      <c r="H19" s="104">
        <v>6</v>
      </c>
      <c r="I19" s="113">
        <v>5</v>
      </c>
      <c r="J19" s="109">
        <f t="shared" si="10"/>
        <v>2654</v>
      </c>
      <c r="K19" s="658"/>
    </row>
    <row r="20" spans="1:11" s="9" customFormat="1" ht="18" customHeight="1">
      <c r="A20" s="392" t="s">
        <v>43</v>
      </c>
      <c r="B20" s="108">
        <v>0</v>
      </c>
      <c r="C20" s="112">
        <v>101</v>
      </c>
      <c r="D20" s="108">
        <v>872</v>
      </c>
      <c r="E20" s="108">
        <v>503</v>
      </c>
      <c r="F20" s="112">
        <v>105</v>
      </c>
      <c r="G20" s="108">
        <v>20</v>
      </c>
      <c r="H20" s="108">
        <v>6</v>
      </c>
      <c r="I20" s="112">
        <v>7</v>
      </c>
      <c r="J20" s="107">
        <f t="shared" si="10"/>
        <v>1614</v>
      </c>
      <c r="K20" s="658"/>
    </row>
    <row r="21" spans="1:11" s="9" customFormat="1" ht="18" customHeight="1">
      <c r="A21" s="393" t="s">
        <v>61</v>
      </c>
      <c r="B21" s="104">
        <v>0</v>
      </c>
      <c r="C21" s="113">
        <v>14</v>
      </c>
      <c r="D21" s="104">
        <v>72</v>
      </c>
      <c r="E21" s="104">
        <v>202</v>
      </c>
      <c r="F21" s="113">
        <v>171</v>
      </c>
      <c r="G21" s="104">
        <v>48</v>
      </c>
      <c r="H21" s="104">
        <v>10</v>
      </c>
      <c r="I21" s="113">
        <v>18</v>
      </c>
      <c r="J21" s="109">
        <f t="shared" si="10"/>
        <v>535</v>
      </c>
      <c r="K21" s="658"/>
    </row>
    <row r="22" spans="1:11" s="9" customFormat="1" ht="18" customHeight="1">
      <c r="A22" s="392" t="s">
        <v>44</v>
      </c>
      <c r="B22" s="108">
        <v>0</v>
      </c>
      <c r="C22" s="112">
        <v>4</v>
      </c>
      <c r="D22" s="108">
        <v>10</v>
      </c>
      <c r="E22" s="108">
        <v>54</v>
      </c>
      <c r="F22" s="112">
        <v>87</v>
      </c>
      <c r="G22" s="108">
        <v>69</v>
      </c>
      <c r="H22" s="108">
        <v>30</v>
      </c>
      <c r="I22" s="112">
        <v>25</v>
      </c>
      <c r="J22" s="107">
        <f t="shared" si="10"/>
        <v>279</v>
      </c>
      <c r="K22" s="658"/>
    </row>
    <row r="23" spans="1:11" s="9" customFormat="1" ht="18" customHeight="1">
      <c r="A23" s="393" t="s">
        <v>45</v>
      </c>
      <c r="B23" s="104">
        <v>0</v>
      </c>
      <c r="C23" s="113">
        <v>3</v>
      </c>
      <c r="D23" s="104">
        <v>1</v>
      </c>
      <c r="E23" s="104">
        <v>11</v>
      </c>
      <c r="F23" s="113">
        <v>19</v>
      </c>
      <c r="G23" s="104">
        <v>27</v>
      </c>
      <c r="H23" s="104">
        <v>33</v>
      </c>
      <c r="I23" s="113">
        <v>35</v>
      </c>
      <c r="J23" s="109">
        <f t="shared" si="10"/>
        <v>129</v>
      </c>
      <c r="K23" s="658"/>
    </row>
    <row r="24" spans="1:11" s="9" customFormat="1" ht="18" customHeight="1">
      <c r="A24" s="392" t="s">
        <v>46</v>
      </c>
      <c r="B24" s="108">
        <v>0</v>
      </c>
      <c r="C24" s="112">
        <v>0</v>
      </c>
      <c r="D24" s="108">
        <v>0</v>
      </c>
      <c r="E24" s="108">
        <v>0</v>
      </c>
      <c r="F24" s="112">
        <v>8</v>
      </c>
      <c r="G24" s="108">
        <v>12</v>
      </c>
      <c r="H24" s="108">
        <v>18</v>
      </c>
      <c r="I24" s="112">
        <v>50</v>
      </c>
      <c r="J24" s="107">
        <f t="shared" si="10"/>
        <v>88</v>
      </c>
      <c r="K24" s="658"/>
    </row>
    <row r="25" spans="1:11" s="9" customFormat="1" ht="18" customHeight="1">
      <c r="A25" s="392" t="s">
        <v>98</v>
      </c>
      <c r="B25" s="108">
        <v>0</v>
      </c>
      <c r="C25" s="108">
        <v>0</v>
      </c>
      <c r="D25" s="108">
        <v>0</v>
      </c>
      <c r="E25" s="108">
        <v>1</v>
      </c>
      <c r="F25" s="108">
        <v>0</v>
      </c>
      <c r="G25" s="108">
        <v>0</v>
      </c>
      <c r="H25" s="108">
        <v>2</v>
      </c>
      <c r="I25" s="108">
        <v>53</v>
      </c>
      <c r="J25" s="107">
        <f t="shared" si="10"/>
        <v>56</v>
      </c>
      <c r="K25" s="658"/>
    </row>
    <row r="26" spans="1:11" ht="21" customHeight="1">
      <c r="A26" s="467">
        <v>2019</v>
      </c>
      <c r="B26" s="281">
        <f>SUM(B27:B35)</f>
        <v>55</v>
      </c>
      <c r="C26" s="281">
        <f t="shared" ref="C26:J26" si="11">SUM(C27:C35)</f>
        <v>1167</v>
      </c>
      <c r="D26" s="281">
        <f t="shared" si="11"/>
        <v>2161</v>
      </c>
      <c r="E26" s="281">
        <f t="shared" si="11"/>
        <v>1053</v>
      </c>
      <c r="F26" s="281">
        <f t="shared" si="11"/>
        <v>436</v>
      </c>
      <c r="G26" s="281">
        <f t="shared" si="11"/>
        <v>230</v>
      </c>
      <c r="H26" s="281">
        <f t="shared" si="11"/>
        <v>129</v>
      </c>
      <c r="I26" s="281">
        <f t="shared" si="11"/>
        <v>293</v>
      </c>
      <c r="J26" s="281">
        <f t="shared" si="11"/>
        <v>5524</v>
      </c>
      <c r="K26" s="658"/>
    </row>
    <row r="27" spans="1:11" ht="30.75" customHeight="1">
      <c r="A27" s="340" t="s">
        <v>598</v>
      </c>
      <c r="B27" s="104">
        <v>4</v>
      </c>
      <c r="C27" s="104">
        <v>0</v>
      </c>
      <c r="D27" s="104">
        <v>0</v>
      </c>
      <c r="E27" s="104">
        <v>0</v>
      </c>
      <c r="F27" s="113">
        <v>0</v>
      </c>
      <c r="G27" s="104">
        <v>0</v>
      </c>
      <c r="H27" s="104">
        <v>0</v>
      </c>
      <c r="I27" s="113">
        <v>0</v>
      </c>
      <c r="J27" s="110">
        <f>SUM(B27:I27)</f>
        <v>4</v>
      </c>
      <c r="K27" s="658"/>
    </row>
    <row r="28" spans="1:11" ht="18" customHeight="1">
      <c r="A28" s="392" t="s">
        <v>42</v>
      </c>
      <c r="B28" s="108">
        <v>38</v>
      </c>
      <c r="C28" s="108">
        <v>280</v>
      </c>
      <c r="D28" s="108">
        <v>126</v>
      </c>
      <c r="E28" s="108">
        <v>25</v>
      </c>
      <c r="F28" s="112">
        <v>10</v>
      </c>
      <c r="G28" s="108">
        <v>2</v>
      </c>
      <c r="H28" s="108">
        <v>0</v>
      </c>
      <c r="I28" s="112">
        <v>2</v>
      </c>
      <c r="J28" s="111">
        <f t="shared" ref="J28:J35" si="12">SUM(B28:I28)</f>
        <v>483</v>
      </c>
      <c r="K28" s="658"/>
    </row>
    <row r="29" spans="1:11" ht="18" customHeight="1">
      <c r="A29" s="393" t="s">
        <v>60</v>
      </c>
      <c r="B29" s="104">
        <v>13</v>
      </c>
      <c r="C29" s="113">
        <v>778</v>
      </c>
      <c r="D29" s="104">
        <v>1045</v>
      </c>
      <c r="E29" s="104">
        <v>193</v>
      </c>
      <c r="F29" s="113">
        <v>46</v>
      </c>
      <c r="G29" s="104">
        <v>15</v>
      </c>
      <c r="H29" s="104">
        <v>5</v>
      </c>
      <c r="I29" s="113">
        <v>6</v>
      </c>
      <c r="J29" s="109">
        <f t="shared" si="12"/>
        <v>2101</v>
      </c>
      <c r="K29" s="658"/>
    </row>
    <row r="30" spans="1:11" ht="18" customHeight="1">
      <c r="A30" s="392" t="s">
        <v>43</v>
      </c>
      <c r="B30" s="108">
        <v>0</v>
      </c>
      <c r="C30" s="112">
        <v>89</v>
      </c>
      <c r="D30" s="108">
        <v>873</v>
      </c>
      <c r="E30" s="108">
        <v>510</v>
      </c>
      <c r="F30" s="112">
        <v>110</v>
      </c>
      <c r="G30" s="108">
        <v>32</v>
      </c>
      <c r="H30" s="108">
        <v>13</v>
      </c>
      <c r="I30" s="112">
        <v>16</v>
      </c>
      <c r="J30" s="107">
        <f t="shared" si="12"/>
        <v>1643</v>
      </c>
      <c r="K30" s="658"/>
    </row>
    <row r="31" spans="1:11" ht="18" customHeight="1">
      <c r="A31" s="393" t="s">
        <v>61</v>
      </c>
      <c r="B31" s="104">
        <v>0</v>
      </c>
      <c r="C31" s="113">
        <v>15</v>
      </c>
      <c r="D31" s="104">
        <v>96</v>
      </c>
      <c r="E31" s="104">
        <v>257</v>
      </c>
      <c r="F31" s="113">
        <v>154</v>
      </c>
      <c r="G31" s="104">
        <v>52</v>
      </c>
      <c r="H31" s="104">
        <v>27</v>
      </c>
      <c r="I31" s="113">
        <v>24</v>
      </c>
      <c r="J31" s="109">
        <f t="shared" si="12"/>
        <v>625</v>
      </c>
      <c r="K31" s="658"/>
    </row>
    <row r="32" spans="1:11" ht="18" customHeight="1">
      <c r="A32" s="392" t="s">
        <v>44</v>
      </c>
      <c r="B32" s="108">
        <v>0</v>
      </c>
      <c r="C32" s="112">
        <v>5</v>
      </c>
      <c r="D32" s="108">
        <v>14</v>
      </c>
      <c r="E32" s="108">
        <v>53</v>
      </c>
      <c r="F32" s="112">
        <v>83</v>
      </c>
      <c r="G32" s="108">
        <v>73</v>
      </c>
      <c r="H32" s="108">
        <v>37</v>
      </c>
      <c r="I32" s="112">
        <v>47</v>
      </c>
      <c r="J32" s="107">
        <f t="shared" si="12"/>
        <v>312</v>
      </c>
      <c r="K32" s="658"/>
    </row>
    <row r="33" spans="1:11" ht="18" customHeight="1">
      <c r="A33" s="393" t="s">
        <v>45</v>
      </c>
      <c r="B33" s="104">
        <v>0</v>
      </c>
      <c r="C33" s="113">
        <v>0</v>
      </c>
      <c r="D33" s="104">
        <v>4</v>
      </c>
      <c r="E33" s="104">
        <v>9</v>
      </c>
      <c r="F33" s="113">
        <v>27</v>
      </c>
      <c r="G33" s="104">
        <v>38</v>
      </c>
      <c r="H33" s="104">
        <v>27</v>
      </c>
      <c r="I33" s="113">
        <v>45</v>
      </c>
      <c r="J33" s="109">
        <f t="shared" si="12"/>
        <v>150</v>
      </c>
      <c r="K33" s="658"/>
    </row>
    <row r="34" spans="1:11" ht="18" customHeight="1">
      <c r="A34" s="392" t="s">
        <v>46</v>
      </c>
      <c r="B34" s="108">
        <v>0</v>
      </c>
      <c r="C34" s="112">
        <v>0</v>
      </c>
      <c r="D34" s="108">
        <v>2</v>
      </c>
      <c r="E34" s="108">
        <v>3</v>
      </c>
      <c r="F34" s="112">
        <v>3</v>
      </c>
      <c r="G34" s="108">
        <v>13</v>
      </c>
      <c r="H34" s="108">
        <v>15</v>
      </c>
      <c r="I34" s="112">
        <v>62</v>
      </c>
      <c r="J34" s="107">
        <f t="shared" si="12"/>
        <v>98</v>
      </c>
      <c r="K34" s="658"/>
    </row>
    <row r="35" spans="1:11" ht="18" customHeight="1">
      <c r="A35" s="392" t="s">
        <v>98</v>
      </c>
      <c r="B35" s="108">
        <v>0</v>
      </c>
      <c r="C35" s="108">
        <v>0</v>
      </c>
      <c r="D35" s="108">
        <v>1</v>
      </c>
      <c r="E35" s="108">
        <v>3</v>
      </c>
      <c r="F35" s="108">
        <v>3</v>
      </c>
      <c r="G35" s="108">
        <v>5</v>
      </c>
      <c r="H35" s="108">
        <v>5</v>
      </c>
      <c r="I35" s="108">
        <v>91</v>
      </c>
      <c r="J35" s="107">
        <f t="shared" si="12"/>
        <v>108</v>
      </c>
      <c r="K35" s="658"/>
    </row>
    <row r="36" spans="1:11" ht="21" customHeight="1">
      <c r="A36" s="467">
        <v>2018</v>
      </c>
      <c r="B36" s="281">
        <f>SUM(B37:B45)</f>
        <v>127</v>
      </c>
      <c r="C36" s="281">
        <f t="shared" ref="C36:J36" si="13">SUM(C37:C45)</f>
        <v>1619</v>
      </c>
      <c r="D36" s="281">
        <f t="shared" si="13"/>
        <v>2289</v>
      </c>
      <c r="E36" s="281">
        <f t="shared" si="13"/>
        <v>941</v>
      </c>
      <c r="F36" s="281">
        <f t="shared" si="13"/>
        <v>378</v>
      </c>
      <c r="G36" s="281">
        <f t="shared" si="13"/>
        <v>227</v>
      </c>
      <c r="H36" s="281">
        <f t="shared" si="13"/>
        <v>155</v>
      </c>
      <c r="I36" s="281">
        <f t="shared" si="13"/>
        <v>303</v>
      </c>
      <c r="J36" s="281">
        <f t="shared" si="13"/>
        <v>6039</v>
      </c>
      <c r="K36" s="658"/>
    </row>
    <row r="37" spans="1:11" ht="29.25" customHeight="1">
      <c r="A37" s="340" t="s">
        <v>598</v>
      </c>
      <c r="B37" s="104">
        <v>2</v>
      </c>
      <c r="C37" s="104">
        <v>4</v>
      </c>
      <c r="D37" s="104">
        <v>0</v>
      </c>
      <c r="E37" s="104">
        <v>0</v>
      </c>
      <c r="F37" s="113">
        <v>0</v>
      </c>
      <c r="G37" s="104">
        <v>0</v>
      </c>
      <c r="H37" s="104">
        <v>0</v>
      </c>
      <c r="I37" s="113">
        <v>0</v>
      </c>
      <c r="J37" s="110">
        <f>SUM(B37:I37)</f>
        <v>6</v>
      </c>
      <c r="K37" s="658"/>
    </row>
    <row r="38" spans="1:11" ht="18" customHeight="1">
      <c r="A38" s="392" t="s">
        <v>42</v>
      </c>
      <c r="B38" s="108">
        <v>107</v>
      </c>
      <c r="C38" s="108">
        <v>534</v>
      </c>
      <c r="D38" s="108">
        <v>209</v>
      </c>
      <c r="E38" s="108">
        <v>30</v>
      </c>
      <c r="F38" s="112">
        <v>5</v>
      </c>
      <c r="G38" s="108">
        <v>7</v>
      </c>
      <c r="H38" s="108">
        <v>2</v>
      </c>
      <c r="I38" s="112">
        <v>3</v>
      </c>
      <c r="J38" s="111">
        <f t="shared" ref="J38:J45" si="14">SUM(B38:I38)</f>
        <v>897</v>
      </c>
      <c r="K38" s="658"/>
    </row>
    <row r="39" spans="1:11" ht="18" customHeight="1">
      <c r="A39" s="393" t="s">
        <v>60</v>
      </c>
      <c r="B39" s="104">
        <v>15</v>
      </c>
      <c r="C39" s="113">
        <v>948</v>
      </c>
      <c r="D39" s="104">
        <v>1225</v>
      </c>
      <c r="E39" s="104">
        <v>194</v>
      </c>
      <c r="F39" s="113">
        <v>24</v>
      </c>
      <c r="G39" s="104">
        <v>15</v>
      </c>
      <c r="H39" s="104">
        <v>6</v>
      </c>
      <c r="I39" s="113">
        <v>13</v>
      </c>
      <c r="J39" s="109">
        <f t="shared" si="14"/>
        <v>2440</v>
      </c>
      <c r="K39" s="658"/>
    </row>
    <row r="40" spans="1:11" ht="18" customHeight="1">
      <c r="A40" s="392" t="s">
        <v>43</v>
      </c>
      <c r="B40" s="108">
        <v>2</v>
      </c>
      <c r="C40" s="112">
        <v>109</v>
      </c>
      <c r="D40" s="108">
        <v>732</v>
      </c>
      <c r="E40" s="108">
        <v>444</v>
      </c>
      <c r="F40" s="112">
        <v>93</v>
      </c>
      <c r="G40" s="108">
        <v>29</v>
      </c>
      <c r="H40" s="108">
        <v>18</v>
      </c>
      <c r="I40" s="112">
        <v>29</v>
      </c>
      <c r="J40" s="107">
        <f t="shared" si="14"/>
        <v>1456</v>
      </c>
      <c r="K40" s="658"/>
    </row>
    <row r="41" spans="1:11" ht="18" customHeight="1">
      <c r="A41" s="393" t="s">
        <v>61</v>
      </c>
      <c r="B41" s="104">
        <v>1</v>
      </c>
      <c r="C41" s="113">
        <v>16</v>
      </c>
      <c r="D41" s="104">
        <v>83</v>
      </c>
      <c r="E41" s="104">
        <v>212</v>
      </c>
      <c r="F41" s="113">
        <v>149</v>
      </c>
      <c r="G41" s="104">
        <v>51</v>
      </c>
      <c r="H41" s="104">
        <v>32</v>
      </c>
      <c r="I41" s="113">
        <v>36</v>
      </c>
      <c r="J41" s="109">
        <f t="shared" si="14"/>
        <v>580</v>
      </c>
      <c r="K41" s="658"/>
    </row>
    <row r="42" spans="1:11" ht="18" customHeight="1">
      <c r="A42" s="392" t="s">
        <v>44</v>
      </c>
      <c r="B42" s="108">
        <v>0</v>
      </c>
      <c r="C42" s="112">
        <v>4</v>
      </c>
      <c r="D42" s="108">
        <v>26</v>
      </c>
      <c r="E42" s="108">
        <v>43</v>
      </c>
      <c r="F42" s="112">
        <v>83</v>
      </c>
      <c r="G42" s="108">
        <v>75</v>
      </c>
      <c r="H42" s="108">
        <v>30</v>
      </c>
      <c r="I42" s="112">
        <v>35</v>
      </c>
      <c r="J42" s="107">
        <f t="shared" si="14"/>
        <v>296</v>
      </c>
      <c r="K42" s="658"/>
    </row>
    <row r="43" spans="1:11" ht="18" customHeight="1">
      <c r="A43" s="393" t="s">
        <v>45</v>
      </c>
      <c r="B43" s="104">
        <v>0</v>
      </c>
      <c r="C43" s="113">
        <v>4</v>
      </c>
      <c r="D43" s="104">
        <v>5</v>
      </c>
      <c r="E43" s="104">
        <v>16</v>
      </c>
      <c r="F43" s="113">
        <v>18</v>
      </c>
      <c r="G43" s="104">
        <v>37</v>
      </c>
      <c r="H43" s="104">
        <v>41</v>
      </c>
      <c r="I43" s="113">
        <v>52</v>
      </c>
      <c r="J43" s="109">
        <f t="shared" si="14"/>
        <v>173</v>
      </c>
      <c r="K43" s="658"/>
    </row>
    <row r="44" spans="1:11" ht="18" customHeight="1">
      <c r="A44" s="392" t="s">
        <v>46</v>
      </c>
      <c r="B44" s="108">
        <v>0</v>
      </c>
      <c r="C44" s="112">
        <v>0</v>
      </c>
      <c r="D44" s="108">
        <v>6</v>
      </c>
      <c r="E44" s="108">
        <v>2</v>
      </c>
      <c r="F44" s="112">
        <v>4</v>
      </c>
      <c r="G44" s="108">
        <v>7</v>
      </c>
      <c r="H44" s="108">
        <v>21</v>
      </c>
      <c r="I44" s="112">
        <v>59</v>
      </c>
      <c r="J44" s="107">
        <f t="shared" si="14"/>
        <v>99</v>
      </c>
      <c r="K44" s="658"/>
    </row>
    <row r="45" spans="1:11" ht="18" customHeight="1">
      <c r="A45" s="392" t="s">
        <v>98</v>
      </c>
      <c r="B45" s="108">
        <v>0</v>
      </c>
      <c r="C45" s="108">
        <v>0</v>
      </c>
      <c r="D45" s="108">
        <v>3</v>
      </c>
      <c r="E45" s="108">
        <v>0</v>
      </c>
      <c r="F45" s="108">
        <v>2</v>
      </c>
      <c r="G45" s="108">
        <v>6</v>
      </c>
      <c r="H45" s="108">
        <v>5</v>
      </c>
      <c r="I45" s="108">
        <v>76</v>
      </c>
      <c r="J45" s="107">
        <f t="shared" si="14"/>
        <v>92</v>
      </c>
      <c r="K45" s="658"/>
    </row>
    <row r="46" spans="1:11" ht="21" customHeight="1">
      <c r="A46" s="467">
        <v>2017</v>
      </c>
      <c r="B46" s="281">
        <f>SUM(B47:B55)</f>
        <v>155</v>
      </c>
      <c r="C46" s="281">
        <f t="shared" ref="C46:J46" si="15">SUM(C47:C55)</f>
        <v>1896</v>
      </c>
      <c r="D46" s="281">
        <f t="shared" si="15"/>
        <v>2562</v>
      </c>
      <c r="E46" s="281">
        <f t="shared" si="15"/>
        <v>976</v>
      </c>
      <c r="F46" s="281">
        <f t="shared" si="15"/>
        <v>386</v>
      </c>
      <c r="G46" s="281">
        <f t="shared" si="15"/>
        <v>232</v>
      </c>
      <c r="H46" s="281">
        <f t="shared" si="15"/>
        <v>166</v>
      </c>
      <c r="I46" s="281">
        <f t="shared" si="15"/>
        <v>318</v>
      </c>
      <c r="J46" s="281">
        <f t="shared" si="15"/>
        <v>6691</v>
      </c>
      <c r="K46" s="658"/>
    </row>
    <row r="47" spans="1:11" ht="30.75">
      <c r="A47" s="340" t="s">
        <v>598</v>
      </c>
      <c r="B47" s="104">
        <v>2</v>
      </c>
      <c r="C47" s="104">
        <v>3</v>
      </c>
      <c r="D47" s="104">
        <v>2</v>
      </c>
      <c r="E47" s="104" t="s">
        <v>163</v>
      </c>
      <c r="F47" s="113">
        <v>1</v>
      </c>
      <c r="G47" s="104" t="s">
        <v>163</v>
      </c>
      <c r="H47" s="104" t="s">
        <v>163</v>
      </c>
      <c r="I47" s="113" t="s">
        <v>163</v>
      </c>
      <c r="J47" s="110">
        <f>SUM(B47:I47)</f>
        <v>8</v>
      </c>
      <c r="K47" s="658"/>
    </row>
    <row r="48" spans="1:11" ht="18" customHeight="1">
      <c r="A48" s="392" t="s">
        <v>42</v>
      </c>
      <c r="B48" s="108">
        <v>127</v>
      </c>
      <c r="C48" s="108">
        <v>677</v>
      </c>
      <c r="D48" s="108">
        <v>270</v>
      </c>
      <c r="E48" s="108">
        <v>30</v>
      </c>
      <c r="F48" s="112">
        <v>5</v>
      </c>
      <c r="G48" s="108">
        <v>2</v>
      </c>
      <c r="H48" s="108" t="s">
        <v>163</v>
      </c>
      <c r="I48" s="112">
        <v>4</v>
      </c>
      <c r="J48" s="111">
        <f t="shared" ref="J48:J55" si="16">SUM(B48:I48)</f>
        <v>1115</v>
      </c>
      <c r="K48" s="658"/>
    </row>
    <row r="49" spans="1:11" ht="18" customHeight="1">
      <c r="A49" s="393" t="s">
        <v>60</v>
      </c>
      <c r="B49" s="104">
        <v>24</v>
      </c>
      <c r="C49" s="113">
        <v>1085</v>
      </c>
      <c r="D49" s="104">
        <v>1400</v>
      </c>
      <c r="E49" s="104">
        <v>200</v>
      </c>
      <c r="F49" s="113">
        <v>25</v>
      </c>
      <c r="G49" s="104">
        <v>15</v>
      </c>
      <c r="H49" s="104">
        <v>13</v>
      </c>
      <c r="I49" s="113">
        <v>6</v>
      </c>
      <c r="J49" s="109">
        <f t="shared" si="16"/>
        <v>2768</v>
      </c>
      <c r="K49" s="658"/>
    </row>
    <row r="50" spans="1:11" ht="18" customHeight="1">
      <c r="A50" s="392" t="s">
        <v>43</v>
      </c>
      <c r="B50" s="108">
        <v>1</v>
      </c>
      <c r="C50" s="112">
        <v>101</v>
      </c>
      <c r="D50" s="108">
        <v>779</v>
      </c>
      <c r="E50" s="108">
        <v>467</v>
      </c>
      <c r="F50" s="112">
        <v>110</v>
      </c>
      <c r="G50" s="108">
        <v>33</v>
      </c>
      <c r="H50" s="108">
        <v>19</v>
      </c>
      <c r="I50" s="112">
        <v>14</v>
      </c>
      <c r="J50" s="107">
        <f t="shared" si="16"/>
        <v>1524</v>
      </c>
      <c r="K50" s="658"/>
    </row>
    <row r="51" spans="1:11" ht="18" customHeight="1">
      <c r="A51" s="393" t="s">
        <v>61</v>
      </c>
      <c r="B51" s="104">
        <v>1</v>
      </c>
      <c r="C51" s="113">
        <v>23</v>
      </c>
      <c r="D51" s="104">
        <v>90</v>
      </c>
      <c r="E51" s="104">
        <v>217</v>
      </c>
      <c r="F51" s="113">
        <v>150</v>
      </c>
      <c r="G51" s="104">
        <v>52</v>
      </c>
      <c r="H51" s="104">
        <v>40</v>
      </c>
      <c r="I51" s="113">
        <v>46</v>
      </c>
      <c r="J51" s="109">
        <f t="shared" si="16"/>
        <v>619</v>
      </c>
      <c r="K51" s="658"/>
    </row>
    <row r="52" spans="1:11" ht="18" customHeight="1">
      <c r="A52" s="392" t="s">
        <v>44</v>
      </c>
      <c r="B52" s="108" t="s">
        <v>163</v>
      </c>
      <c r="C52" s="112">
        <v>3</v>
      </c>
      <c r="D52" s="108">
        <v>15</v>
      </c>
      <c r="E52" s="108">
        <v>46</v>
      </c>
      <c r="F52" s="112">
        <v>76</v>
      </c>
      <c r="G52" s="108">
        <v>83</v>
      </c>
      <c r="H52" s="108">
        <v>33</v>
      </c>
      <c r="I52" s="112">
        <v>58</v>
      </c>
      <c r="J52" s="107">
        <f t="shared" si="16"/>
        <v>314</v>
      </c>
      <c r="K52" s="658"/>
    </row>
    <row r="53" spans="1:11" ht="18" customHeight="1">
      <c r="A53" s="393" t="s">
        <v>45</v>
      </c>
      <c r="B53" s="104" t="s">
        <v>163</v>
      </c>
      <c r="C53" s="113">
        <v>2</v>
      </c>
      <c r="D53" s="104">
        <v>3</v>
      </c>
      <c r="E53" s="104">
        <v>10</v>
      </c>
      <c r="F53" s="113">
        <v>13</v>
      </c>
      <c r="G53" s="104">
        <v>39</v>
      </c>
      <c r="H53" s="104">
        <v>41</v>
      </c>
      <c r="I53" s="113">
        <v>40</v>
      </c>
      <c r="J53" s="109">
        <f t="shared" si="16"/>
        <v>148</v>
      </c>
      <c r="K53" s="658"/>
    </row>
    <row r="54" spans="1:11" ht="18" customHeight="1">
      <c r="A54" s="392" t="s">
        <v>46</v>
      </c>
      <c r="B54" s="108" t="s">
        <v>163</v>
      </c>
      <c r="C54" s="112">
        <v>2</v>
      </c>
      <c r="D54" s="108">
        <v>2</v>
      </c>
      <c r="E54" s="108">
        <v>5</v>
      </c>
      <c r="F54" s="112">
        <v>6</v>
      </c>
      <c r="G54" s="108">
        <v>7</v>
      </c>
      <c r="H54" s="108">
        <v>18</v>
      </c>
      <c r="I54" s="112">
        <v>57</v>
      </c>
      <c r="J54" s="107">
        <f t="shared" si="16"/>
        <v>97</v>
      </c>
      <c r="K54" s="658"/>
    </row>
    <row r="55" spans="1:11" ht="18" customHeight="1">
      <c r="A55" s="392" t="s">
        <v>98</v>
      </c>
      <c r="B55" s="108" t="s">
        <v>163</v>
      </c>
      <c r="C55" s="108" t="s">
        <v>163</v>
      </c>
      <c r="D55" s="108">
        <v>1</v>
      </c>
      <c r="E55" s="108">
        <v>1</v>
      </c>
      <c r="F55" s="108" t="s">
        <v>163</v>
      </c>
      <c r="G55" s="108">
        <v>1</v>
      </c>
      <c r="H55" s="108">
        <v>2</v>
      </c>
      <c r="I55" s="108">
        <v>93</v>
      </c>
      <c r="J55" s="107">
        <f t="shared" si="16"/>
        <v>98</v>
      </c>
      <c r="K55" s="658"/>
    </row>
    <row r="56" spans="1:11" ht="18" customHeight="1">
      <c r="A56" s="146" t="s">
        <v>99</v>
      </c>
      <c r="B56" s="144"/>
      <c r="C56" s="145"/>
      <c r="D56" s="144"/>
      <c r="E56" s="144"/>
      <c r="F56" s="144"/>
      <c r="G56" s="145"/>
      <c r="H56" s="158"/>
      <c r="I56" s="158"/>
      <c r="J56" s="270" t="s">
        <v>100</v>
      </c>
      <c r="K56" s="658"/>
    </row>
    <row r="57" spans="1:11" ht="21" customHeight="1">
      <c r="A57" s="269" t="s">
        <v>279</v>
      </c>
      <c r="B57" s="144"/>
      <c r="C57" s="145"/>
      <c r="D57" s="144"/>
      <c r="E57" s="144"/>
      <c r="F57" s="144"/>
      <c r="G57" s="145"/>
      <c r="H57" s="158"/>
      <c r="I57" s="158"/>
      <c r="J57" s="270" t="s">
        <v>230</v>
      </c>
      <c r="K57" s="658"/>
    </row>
    <row r="58" spans="1:11" ht="9.9499999999999993" customHeight="1">
      <c r="A58" s="195"/>
      <c r="B58" s="196"/>
      <c r="C58" s="196"/>
      <c r="D58" s="196"/>
      <c r="E58" s="196"/>
      <c r="F58" s="196"/>
      <c r="G58" s="196"/>
      <c r="H58" s="196"/>
      <c r="I58" s="197"/>
      <c r="J58" s="197"/>
    </row>
    <row r="79" spans="1:10">
      <c r="A79" s="139"/>
      <c r="B79" s="139"/>
      <c r="C79" s="139"/>
      <c r="D79" s="139"/>
      <c r="E79" s="139"/>
      <c r="F79" s="139"/>
      <c r="G79" s="139"/>
      <c r="H79" s="139"/>
      <c r="I79" s="139"/>
      <c r="J79" s="139"/>
    </row>
    <row r="1048555" spans="1:10">
      <c r="A1048555" s="557"/>
      <c r="B1048555" s="558"/>
      <c r="C1048555" s="558"/>
      <c r="D1048555" s="558"/>
      <c r="E1048555" s="558"/>
      <c r="F1048555" s="558"/>
      <c r="G1048555" s="558"/>
      <c r="H1048555" s="558"/>
      <c r="I1048555" s="558"/>
      <c r="J1048555" s="558"/>
    </row>
    <row r="1048556" spans="1:10">
      <c r="A1048556" s="557"/>
      <c r="B1048556" s="558"/>
      <c r="C1048556" s="558"/>
      <c r="D1048556" s="558"/>
      <c r="E1048556" s="558"/>
      <c r="F1048556" s="558"/>
      <c r="G1048556" s="558"/>
      <c r="H1048556" s="558"/>
      <c r="I1048556" s="558"/>
      <c r="J1048556" s="558"/>
    </row>
    <row r="1048557" spans="1:10">
      <c r="A1048557" s="557"/>
      <c r="B1048557" s="557">
        <v>2021</v>
      </c>
      <c r="C1048557" s="557">
        <v>2020</v>
      </c>
      <c r="D1048557" s="557">
        <v>2019</v>
      </c>
      <c r="E1048557" s="557">
        <v>2018</v>
      </c>
      <c r="F1048557" s="557">
        <v>2017</v>
      </c>
      <c r="G1048557" s="557"/>
      <c r="H1048557" s="557"/>
      <c r="I1048557" s="557"/>
      <c r="J1048557" s="558"/>
    </row>
    <row r="1048558" spans="1:10" ht="30.75">
      <c r="A1048558" s="607" t="s">
        <v>599</v>
      </c>
      <c r="B1048558" s="608">
        <f t="shared" ref="B1048558:B1048566" si="17">J7/$J$6</f>
        <v>3.1402103940964042E-4</v>
      </c>
      <c r="C1048558" s="608">
        <f t="shared" ref="C1048558:C1048566" si="18">J17/$J$16</f>
        <v>1.6594756057085962E-4</v>
      </c>
      <c r="D1048558" s="608">
        <f t="shared" ref="D1048558:D1048566" si="19">J27/$J$26</f>
        <v>7.2411296162201298E-4</v>
      </c>
      <c r="E1048558" s="559">
        <f t="shared" ref="E1048558:E1048566" si="20">J37/$J$36</f>
        <v>9.9354197714853452E-4</v>
      </c>
      <c r="F1048558" s="559">
        <f t="shared" ref="F1048558:F1048566" si="21">J47/$J$46</f>
        <v>1.1956359288596622E-3</v>
      </c>
      <c r="G1048558" s="557"/>
      <c r="H1048558" s="557"/>
      <c r="I1048558" s="557"/>
      <c r="J1048558" s="558"/>
    </row>
    <row r="1048559" spans="1:10">
      <c r="A1048559" s="560" t="s">
        <v>42</v>
      </c>
      <c r="B1048559" s="608">
        <f t="shared" si="17"/>
        <v>9.467734338200659E-2</v>
      </c>
      <c r="C1048559" s="608">
        <f t="shared" si="18"/>
        <v>0.11118486558247594</v>
      </c>
      <c r="D1048559" s="608">
        <f t="shared" si="19"/>
        <v>8.7436640115858069E-2</v>
      </c>
      <c r="E1048559" s="559">
        <f t="shared" si="20"/>
        <v>0.14853452558370592</v>
      </c>
      <c r="F1048559" s="559">
        <f t="shared" si="21"/>
        <v>0.16664175758481542</v>
      </c>
      <c r="G1048559" s="560"/>
      <c r="H1048559" s="560"/>
      <c r="I1048559" s="560"/>
      <c r="J1048559" s="558"/>
    </row>
    <row r="1048560" spans="1:10">
      <c r="A1048560" s="560" t="s">
        <v>60</v>
      </c>
      <c r="B1048560" s="608">
        <f t="shared" si="17"/>
        <v>0.40367404616109281</v>
      </c>
      <c r="C1048560" s="608">
        <f t="shared" si="18"/>
        <v>0.44042482575506142</v>
      </c>
      <c r="D1048560" s="608">
        <f t="shared" si="19"/>
        <v>0.38034033309196236</v>
      </c>
      <c r="E1048560" s="559">
        <f t="shared" si="20"/>
        <v>0.40404040404040403</v>
      </c>
      <c r="F1048560" s="559">
        <f t="shared" si="21"/>
        <v>0.41369003138544314</v>
      </c>
      <c r="G1048560" s="560"/>
      <c r="H1048560" s="560"/>
      <c r="I1048560" s="560"/>
      <c r="J1048560" s="558"/>
    </row>
    <row r="1048561" spans="1:10">
      <c r="A1048561" s="560" t="s">
        <v>43</v>
      </c>
      <c r="B1048561" s="608">
        <f t="shared" si="17"/>
        <v>0.28842832469775476</v>
      </c>
      <c r="C1048561" s="608">
        <f t="shared" si="18"/>
        <v>0.26783936276136738</v>
      </c>
      <c r="D1048561" s="608">
        <f t="shared" si="19"/>
        <v>0.29742939898624188</v>
      </c>
      <c r="E1048561" s="559">
        <f t="shared" si="20"/>
        <v>0.24109951978804439</v>
      </c>
      <c r="F1048561" s="559">
        <f t="shared" si="21"/>
        <v>0.22776864444776565</v>
      </c>
      <c r="G1048561" s="560"/>
      <c r="H1048561" s="560"/>
      <c r="I1048561" s="560"/>
      <c r="J1048561" s="558"/>
    </row>
    <row r="1048562" spans="1:10">
      <c r="A1048562" s="560" t="s">
        <v>61</v>
      </c>
      <c r="B1048562" s="608">
        <f t="shared" si="17"/>
        <v>0.10488302716281991</v>
      </c>
      <c r="C1048562" s="608">
        <f t="shared" si="18"/>
        <v>8.8781944905409887E-2</v>
      </c>
      <c r="D1048562" s="608">
        <f t="shared" si="19"/>
        <v>0.11314265025343953</v>
      </c>
      <c r="E1048562" s="559">
        <f t="shared" si="20"/>
        <v>9.6042391124358334E-2</v>
      </c>
      <c r="F1048562" s="559">
        <f t="shared" si="21"/>
        <v>9.2512329995516368E-2</v>
      </c>
      <c r="G1048562" s="560"/>
      <c r="H1048562" s="560"/>
      <c r="I1048562" s="560"/>
      <c r="J1048562" s="558"/>
    </row>
    <row r="1048563" spans="1:10">
      <c r="A1048563" s="560" t="s">
        <v>44</v>
      </c>
      <c r="B1048563" s="608">
        <f t="shared" si="17"/>
        <v>5.3069555660229237E-2</v>
      </c>
      <c r="C1048563" s="608">
        <f t="shared" si="18"/>
        <v>4.6299369399269832E-2</v>
      </c>
      <c r="D1048563" s="608">
        <f t="shared" si="19"/>
        <v>5.6480811006517015E-2</v>
      </c>
      <c r="E1048563" s="559">
        <f t="shared" si="20"/>
        <v>4.9014737539327703E-2</v>
      </c>
      <c r="F1048563" s="559">
        <f t="shared" si="21"/>
        <v>4.6928710207741746E-2</v>
      </c>
      <c r="G1048563" s="560"/>
      <c r="H1048563" s="560"/>
      <c r="I1048563" s="560"/>
      <c r="J1048563" s="558"/>
    </row>
    <row r="1048564" spans="1:10">
      <c r="A1048564" s="560" t="s">
        <v>45</v>
      </c>
      <c r="B1048564" s="559">
        <f t="shared" si="17"/>
        <v>2.4807662113361596E-2</v>
      </c>
      <c r="C1048564" s="559">
        <f t="shared" si="18"/>
        <v>2.1407235313640891E-2</v>
      </c>
      <c r="D1048564" s="559">
        <f t="shared" si="19"/>
        <v>2.7154236060825489E-2</v>
      </c>
      <c r="E1048564" s="559">
        <f t="shared" si="20"/>
        <v>2.8647127007782745E-2</v>
      </c>
      <c r="F1048564" s="559">
        <f t="shared" si="21"/>
        <v>2.2119264683903753E-2</v>
      </c>
      <c r="G1048564" s="560"/>
      <c r="H1048564" s="560"/>
      <c r="I1048564" s="560"/>
      <c r="J1048564" s="558"/>
    </row>
    <row r="1048565" spans="1:10">
      <c r="A1048565" s="560" t="s">
        <v>46</v>
      </c>
      <c r="B1048565" s="559">
        <f t="shared" si="17"/>
        <v>1.2717852096090438E-2</v>
      </c>
      <c r="C1048565" s="559">
        <f t="shared" si="18"/>
        <v>1.4603385330235646E-2</v>
      </c>
      <c r="D1048565" s="559">
        <f t="shared" si="19"/>
        <v>1.7740767559739318E-2</v>
      </c>
      <c r="E1048565" s="559">
        <f t="shared" si="20"/>
        <v>1.6393442622950821E-2</v>
      </c>
      <c r="F1048565" s="559">
        <f t="shared" si="21"/>
        <v>1.4497085637423404E-2</v>
      </c>
      <c r="G1048565" s="560"/>
      <c r="H1048565" s="560"/>
      <c r="I1048565" s="560"/>
      <c r="J1048565" s="558"/>
    </row>
    <row r="1048566" spans="1:10">
      <c r="A1048566" s="560" t="s">
        <v>98</v>
      </c>
      <c r="B1048566" s="559">
        <f t="shared" si="17"/>
        <v>1.7428167687235045E-2</v>
      </c>
      <c r="C1048566" s="559">
        <f t="shared" si="18"/>
        <v>9.2930633919681375E-3</v>
      </c>
      <c r="D1048566" s="559">
        <f t="shared" si="19"/>
        <v>1.9551049963794351E-2</v>
      </c>
      <c r="E1048566" s="559">
        <f t="shared" si="20"/>
        <v>1.5234310316277529E-2</v>
      </c>
      <c r="F1048566" s="559">
        <f t="shared" si="21"/>
        <v>1.4646540128530863E-2</v>
      </c>
      <c r="G1048566" s="560"/>
      <c r="H1048566" s="560"/>
      <c r="I1048566" s="560"/>
      <c r="J1048566" s="558"/>
    </row>
    <row r="1048567" spans="1:10">
      <c r="A1048567" s="560"/>
      <c r="B1048567" s="560"/>
      <c r="C1048567" s="560"/>
      <c r="D1048567" s="560"/>
      <c r="E1048567" s="560"/>
      <c r="F1048567" s="560"/>
      <c r="G1048567" s="560"/>
      <c r="H1048567" s="560"/>
      <c r="I1048567" s="560"/>
      <c r="J1048567" s="558"/>
    </row>
    <row r="1048568" spans="1:10">
      <c r="A1048568" s="557"/>
      <c r="B1048568" s="557" t="s">
        <v>42</v>
      </c>
      <c r="C1048568" s="557" t="s">
        <v>60</v>
      </c>
      <c r="D1048568" s="557" t="s">
        <v>43</v>
      </c>
      <c r="E1048568" s="557" t="s">
        <v>61</v>
      </c>
      <c r="F1048568" s="557" t="s">
        <v>44</v>
      </c>
      <c r="G1048568" s="557" t="s">
        <v>45</v>
      </c>
      <c r="H1048568" s="557" t="s">
        <v>46</v>
      </c>
      <c r="I1048568" s="557" t="s">
        <v>98</v>
      </c>
      <c r="J1048568" s="558"/>
    </row>
    <row r="1048569" spans="1:10">
      <c r="A1048569" s="557">
        <v>2021</v>
      </c>
      <c r="B1048569" s="559">
        <f t="shared" ref="B1048569:I1048569" si="22">B6/$J$6</f>
        <v>1.5387030931072382E-2</v>
      </c>
      <c r="C1048569" s="559">
        <f t="shared" si="22"/>
        <v>0.24273826346365207</v>
      </c>
      <c r="D1048569" s="559">
        <f t="shared" si="22"/>
        <v>0.38875804678913489</v>
      </c>
      <c r="E1048569" s="559">
        <f t="shared" si="22"/>
        <v>0.1848013816925734</v>
      </c>
      <c r="F1048569" s="559">
        <f t="shared" si="22"/>
        <v>7.2067828544512477E-2</v>
      </c>
      <c r="G1048569" s="559">
        <f t="shared" si="22"/>
        <v>3.7682524729156855E-2</v>
      </c>
      <c r="H1048569" s="559">
        <f t="shared" si="22"/>
        <v>2.2295493798084473E-2</v>
      </c>
      <c r="I1048569" s="559">
        <f t="shared" si="22"/>
        <v>3.6269430051813469E-2</v>
      </c>
      <c r="J1048569" s="558"/>
    </row>
    <row r="1048570" spans="1:10">
      <c r="A1048570" s="560">
        <v>2020</v>
      </c>
      <c r="B1048570" s="561">
        <f t="shared" ref="B1048570:I1048570" si="23">B16/$J$16</f>
        <v>1.1782276800531032E-2</v>
      </c>
      <c r="C1048570" s="561">
        <f t="shared" si="23"/>
        <v>0.24958513109857286</v>
      </c>
      <c r="D1048570" s="561">
        <f t="shared" si="23"/>
        <v>0.42283438433455028</v>
      </c>
      <c r="E1048570" s="561">
        <f t="shared" si="23"/>
        <v>0.16644540325257218</v>
      </c>
      <c r="F1048570" s="561">
        <f t="shared" si="23"/>
        <v>6.8868237636906735E-2</v>
      </c>
      <c r="G1048570" s="561">
        <f t="shared" si="23"/>
        <v>3.0866246266179887E-2</v>
      </c>
      <c r="H1048570" s="561">
        <f t="shared" si="23"/>
        <v>1.7424493859940261E-2</v>
      </c>
      <c r="I1048570" s="561">
        <f t="shared" si="23"/>
        <v>3.2193826750746765E-2</v>
      </c>
      <c r="J1048570" s="558"/>
    </row>
    <row r="1048571" spans="1:10">
      <c r="A1048571" s="560">
        <v>2019</v>
      </c>
      <c r="B1048571" s="561">
        <f t="shared" ref="B1048571:I1048571" si="24">B26/$J$26</f>
        <v>9.9565532223026797E-3</v>
      </c>
      <c r="C1048571" s="561">
        <f t="shared" si="24"/>
        <v>0.2112599565532223</v>
      </c>
      <c r="D1048571" s="561">
        <f t="shared" si="24"/>
        <v>0.39120202751629252</v>
      </c>
      <c r="E1048571" s="561">
        <f t="shared" si="24"/>
        <v>0.19062273714699493</v>
      </c>
      <c r="F1048571" s="561">
        <f t="shared" si="24"/>
        <v>7.892831281679942E-2</v>
      </c>
      <c r="G1048571" s="561">
        <f t="shared" si="24"/>
        <v>4.1636495293265748E-2</v>
      </c>
      <c r="H1048571" s="561">
        <f t="shared" si="24"/>
        <v>2.335264301230992E-2</v>
      </c>
      <c r="I1048571" s="561">
        <f t="shared" si="24"/>
        <v>5.3041274438812458E-2</v>
      </c>
      <c r="J1048571" s="558"/>
    </row>
    <row r="1048572" spans="1:10">
      <c r="A1048572" s="557">
        <v>2018</v>
      </c>
      <c r="B1048572" s="561">
        <f t="shared" ref="B1048572:I1048572" si="25">B36/$J$36</f>
        <v>2.1029971849643982E-2</v>
      </c>
      <c r="C1048572" s="561">
        <f t="shared" si="25"/>
        <v>0.26809074350057954</v>
      </c>
      <c r="D1048572" s="561">
        <f t="shared" si="25"/>
        <v>0.37903626428216591</v>
      </c>
      <c r="E1048572" s="561">
        <f t="shared" si="25"/>
        <v>0.15582050008279516</v>
      </c>
      <c r="F1048572" s="561">
        <f t="shared" si="25"/>
        <v>6.259314456035768E-2</v>
      </c>
      <c r="G1048572" s="561">
        <f t="shared" si="25"/>
        <v>3.7589004802119554E-2</v>
      </c>
      <c r="H1048572" s="561">
        <f t="shared" si="25"/>
        <v>2.5666501076337143E-2</v>
      </c>
      <c r="I1048572" s="561">
        <f t="shared" si="25"/>
        <v>5.0173869846000994E-2</v>
      </c>
      <c r="J1048572" s="558"/>
    </row>
    <row r="1048573" spans="1:10">
      <c r="A1048573" s="560">
        <v>2017</v>
      </c>
      <c r="B1048573" s="561">
        <f t="shared" ref="B1048573:I1048573" si="26">B46/$J$46</f>
        <v>2.3165446121655955E-2</v>
      </c>
      <c r="C1048573" s="561">
        <f t="shared" si="26"/>
        <v>0.28336571513973996</v>
      </c>
      <c r="D1048573" s="561">
        <f t="shared" si="26"/>
        <v>0.38290240621730681</v>
      </c>
      <c r="E1048573" s="561">
        <f t="shared" si="26"/>
        <v>0.14586758332087879</v>
      </c>
      <c r="F1048573" s="561">
        <f t="shared" si="26"/>
        <v>5.7689433567478701E-2</v>
      </c>
      <c r="G1048573" s="561">
        <f t="shared" si="26"/>
        <v>3.4673441936930206E-2</v>
      </c>
      <c r="H1048573" s="561">
        <f t="shared" si="26"/>
        <v>2.480944552383799E-2</v>
      </c>
      <c r="I1048573" s="561">
        <f t="shared" si="26"/>
        <v>4.7526528172171574E-2</v>
      </c>
      <c r="J1048573" s="558"/>
    </row>
    <row r="1048574" spans="1:10">
      <c r="A1048574" s="557"/>
      <c r="B1048574" s="558"/>
      <c r="C1048574" s="558"/>
      <c r="D1048574" s="558"/>
      <c r="E1048574" s="558"/>
      <c r="F1048574" s="558"/>
      <c r="G1048574" s="558"/>
      <c r="H1048574" s="558"/>
      <c r="I1048574" s="558"/>
      <c r="J1048574" s="558"/>
    </row>
    <row r="1048575" spans="1:10">
      <c r="A1048575" s="557"/>
      <c r="B1048575" s="558"/>
      <c r="C1048575" s="558"/>
      <c r="D1048575" s="558"/>
      <c r="E1048575" s="558"/>
      <c r="F1048575" s="558"/>
      <c r="G1048575" s="558"/>
      <c r="H1048575" s="558"/>
      <c r="I1048575" s="558"/>
      <c r="J1048575" s="558"/>
    </row>
  </sheetData>
  <mergeCells count="4">
    <mergeCell ref="A4:A5"/>
    <mergeCell ref="A1:A2"/>
    <mergeCell ref="J4:J5"/>
    <mergeCell ref="I1:J2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2" manualBreakCount="2">
    <brk id="34" max="9" man="1"/>
    <brk id="75" max="9" man="1"/>
  </rowBreaks>
  <colBreaks count="1" manualBreakCount="1">
    <brk id="10" max="29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2FE42-AC0B-4C02-AC5C-5D4054CFB04E}">
  <sheetPr>
    <tabColor rgb="FFDACFAA"/>
  </sheetPr>
  <dimension ref="A1:J1048390"/>
  <sheetViews>
    <sheetView showGridLines="0" rightToLeft="1" zoomScaleNormal="100" zoomScaleSheetLayoutView="100" workbookViewId="0">
      <selection activeCell="L17" sqref="L17"/>
    </sheetView>
  </sheetViews>
  <sheetFormatPr defaultColWidth="9.140625" defaultRowHeight="12.75"/>
  <cols>
    <col min="1" max="1" width="9.140625" style="2" customWidth="1"/>
    <col min="2" max="10" width="9.140625" style="3" customWidth="1"/>
    <col min="11" max="16384" width="9.140625" style="3"/>
  </cols>
  <sheetData>
    <row r="1" spans="1:10" ht="18" customHeight="1">
      <c r="A1" s="202" t="s">
        <v>355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511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507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2.75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</row>
    <row r="5" spans="1:10" ht="12.75" customHeight="1">
      <c r="J5" s="76"/>
    </row>
    <row r="6" spans="1:10" ht="12.75" customHeight="1"/>
    <row r="7" spans="1:10" ht="12.75" customHeight="1">
      <c r="A7" s="46"/>
      <c r="B7" s="46"/>
      <c r="C7" s="46"/>
      <c r="D7" s="46"/>
      <c r="E7" s="46"/>
      <c r="F7" s="46"/>
      <c r="G7" s="46"/>
      <c r="H7" s="46"/>
      <c r="I7" s="46"/>
      <c r="J7" s="9"/>
    </row>
    <row r="8" spans="1:10" ht="12.75" customHeight="1">
      <c r="A8" s="46"/>
      <c r="B8" s="51"/>
      <c r="C8" s="51"/>
      <c r="D8" s="51"/>
      <c r="E8" s="51"/>
      <c r="F8" s="51"/>
      <c r="G8" s="51"/>
      <c r="H8" s="51"/>
      <c r="I8" s="51"/>
      <c r="J8" s="51"/>
    </row>
    <row r="9" spans="1:10" ht="12.75" customHeight="1">
      <c r="A9" s="46"/>
      <c r="B9" s="46"/>
      <c r="C9" s="46"/>
      <c r="D9" s="46"/>
      <c r="E9" s="46"/>
      <c r="F9" s="46"/>
      <c r="G9" s="46"/>
      <c r="H9" s="46"/>
      <c r="I9" s="46"/>
      <c r="J9" s="46"/>
    </row>
    <row r="10" spans="1:10" ht="12.75" customHeight="1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2.75" customHeight="1">
      <c r="A11" s="46"/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2.75" customHeight="1">
      <c r="A12" s="46"/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2.75" customHeight="1">
      <c r="A13" s="46"/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12.75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</row>
    <row r="15" spans="1:10" ht="12.75" customHeight="1">
      <c r="A15" s="46"/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12.75" customHeight="1">
      <c r="A16" s="46"/>
      <c r="B16" s="46"/>
      <c r="C16" s="46"/>
      <c r="D16" s="46"/>
      <c r="E16" s="46"/>
      <c r="F16" s="46"/>
      <c r="G16" s="46"/>
      <c r="H16" s="46"/>
      <c r="I16" s="46"/>
      <c r="J16" s="46"/>
    </row>
    <row r="17" spans="1:10" ht="12.75" customHeight="1">
      <c r="A17" s="46"/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12.75" customHeight="1">
      <c r="A18" s="46"/>
      <c r="B18" s="46"/>
      <c r="C18" s="46"/>
      <c r="D18" s="46"/>
      <c r="E18" s="46"/>
      <c r="F18" s="46"/>
      <c r="G18" s="46"/>
      <c r="H18" s="46"/>
      <c r="I18" s="46"/>
      <c r="J18" s="46"/>
    </row>
    <row r="19" spans="1:10" ht="12.75" customHeight="1">
      <c r="B19" s="46"/>
    </row>
    <row r="20" spans="1:10" ht="12.75" customHeight="1">
      <c r="B20" s="46"/>
      <c r="C20" s="46"/>
      <c r="D20" s="46"/>
      <c r="E20" s="46"/>
      <c r="F20" s="46"/>
      <c r="G20" s="46"/>
      <c r="H20" s="46"/>
      <c r="I20" s="46"/>
      <c r="J20" s="46"/>
    </row>
    <row r="21" spans="1:10" ht="12.75" customHeight="1">
      <c r="B21" s="46"/>
      <c r="C21" s="46"/>
      <c r="D21" s="46"/>
      <c r="E21" s="46"/>
      <c r="F21" s="46"/>
      <c r="G21" s="46"/>
      <c r="H21" s="46"/>
      <c r="I21" s="46"/>
      <c r="J21" s="46"/>
    </row>
    <row r="22" spans="1:10" ht="18" customHeight="1">
      <c r="A22" s="202" t="s">
        <v>356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21" customHeight="1">
      <c r="A23" s="320" t="s">
        <v>512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0" ht="21" customHeight="1">
      <c r="A24" s="277" t="s">
        <v>508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25" spans="1:10" ht="12.75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</row>
    <row r="26" spans="1:10" ht="12.75" customHeight="1"/>
    <row r="27" spans="1:10" ht="12.75" customHeight="1"/>
    <row r="28" spans="1:10" ht="12.75" customHeight="1"/>
    <row r="29" spans="1:10" ht="12.75" customHeight="1"/>
    <row r="30" spans="1:10" ht="12.75" customHeight="1"/>
    <row r="31" spans="1:10" ht="12.75" customHeight="1"/>
    <row r="32" spans="1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1048386" spans="1:9">
      <c r="B1048386" s="151"/>
      <c r="C1048386" s="151"/>
      <c r="D1048386" s="151"/>
      <c r="E1048386" s="151"/>
      <c r="F1048386" s="151"/>
      <c r="G1048386" s="151"/>
      <c r="H1048386" s="151"/>
      <c r="I1048386" s="151"/>
    </row>
    <row r="1048387" spans="1:9" ht="14.25">
      <c r="A1048387" s="152"/>
      <c r="B1048387" s="153"/>
      <c r="C1048387" s="153"/>
      <c r="D1048387" s="153"/>
      <c r="E1048387" s="153"/>
      <c r="F1048387" s="153"/>
      <c r="G1048387" s="153"/>
      <c r="H1048387" s="153"/>
      <c r="I1048387" s="153"/>
    </row>
    <row r="1048388" spans="1:9" ht="14.25">
      <c r="A1048388" s="152"/>
      <c r="B1048388" s="153"/>
      <c r="C1048388" s="153"/>
      <c r="D1048388" s="153"/>
      <c r="E1048388" s="153"/>
      <c r="F1048388" s="153"/>
      <c r="G1048388" s="153"/>
      <c r="H1048388" s="153"/>
      <c r="I1048388" s="153"/>
    </row>
    <row r="1048389" spans="1:9" ht="14.25">
      <c r="A1048389" s="152"/>
      <c r="B1048389" s="154"/>
      <c r="C1048389" s="154"/>
      <c r="D1048389" s="154"/>
      <c r="E1048389" s="154"/>
      <c r="F1048389" s="154"/>
      <c r="G1048389" s="154"/>
      <c r="H1048389" s="154"/>
      <c r="I1048389" s="154"/>
    </row>
    <row r="1048390" spans="1:9" ht="14.25">
      <c r="A1048390" s="155"/>
      <c r="B1048390" s="154"/>
      <c r="C1048390" s="154"/>
      <c r="D1048390" s="154"/>
      <c r="E1048390" s="154"/>
      <c r="F1048390" s="154"/>
      <c r="G1048390" s="154"/>
      <c r="H1048390" s="154"/>
      <c r="I1048390" s="154"/>
    </row>
  </sheetData>
  <mergeCells count="1">
    <mergeCell ref="A4:J4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6B57A-2E5E-49C6-80EA-2D3926B58901}">
  <dimension ref="A1:K104857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0.7109375" style="2" customWidth="1"/>
    <col min="2" max="9" width="6.7109375" style="3" customWidth="1"/>
    <col min="10" max="10" width="11.7109375" style="3" customWidth="1"/>
    <col min="11" max="11" width="9.140625" style="3"/>
    <col min="12" max="12" width="9.42578125" style="3" bestFit="1" customWidth="1"/>
    <col min="13" max="16384" width="9.140625" style="3"/>
  </cols>
  <sheetData>
    <row r="1" spans="1:11" ht="23.25">
      <c r="A1" s="680" t="s">
        <v>313</v>
      </c>
      <c r="B1" s="305" t="s">
        <v>330</v>
      </c>
      <c r="C1" s="193"/>
      <c r="D1" s="193"/>
      <c r="E1" s="193"/>
      <c r="F1" s="193"/>
      <c r="G1" s="193"/>
      <c r="H1" s="193"/>
      <c r="I1" s="681" t="s">
        <v>392</v>
      </c>
      <c r="J1" s="681"/>
    </row>
    <row r="2" spans="1:11" ht="18" customHeight="1">
      <c r="A2" s="680"/>
      <c r="B2" s="306" t="s">
        <v>329</v>
      </c>
      <c r="C2" s="194"/>
      <c r="D2" s="194"/>
      <c r="E2" s="194"/>
      <c r="F2" s="194"/>
      <c r="G2" s="194"/>
      <c r="H2" s="194"/>
      <c r="I2" s="681"/>
      <c r="J2" s="681"/>
    </row>
    <row r="3" spans="1:11" s="5" customFormat="1" ht="15" thickBot="1">
      <c r="A3" s="87"/>
      <c r="B3" s="25"/>
      <c r="C3" s="24"/>
      <c r="D3" s="24"/>
      <c r="E3" s="24"/>
      <c r="F3" s="24"/>
      <c r="G3" s="24"/>
      <c r="H3" s="24"/>
      <c r="I3" s="24"/>
      <c r="J3" s="24"/>
    </row>
    <row r="4" spans="1:11" s="9" customFormat="1" ht="19.5" thickTop="1">
      <c r="A4" s="699" t="s">
        <v>519</v>
      </c>
      <c r="B4" s="218" t="s">
        <v>518</v>
      </c>
      <c r="C4" s="219"/>
      <c r="D4" s="220"/>
      <c r="E4" s="219"/>
      <c r="F4" s="219"/>
      <c r="G4" s="220"/>
      <c r="H4" s="221"/>
      <c r="I4" s="222" t="s">
        <v>423</v>
      </c>
      <c r="J4" s="701" t="s">
        <v>231</v>
      </c>
    </row>
    <row r="5" spans="1:11" s="2" customFormat="1" ht="34.5" thickBot="1">
      <c r="A5" s="700"/>
      <c r="B5" s="223" t="s">
        <v>42</v>
      </c>
      <c r="C5" s="224" t="s">
        <v>60</v>
      </c>
      <c r="D5" s="224" t="s">
        <v>43</v>
      </c>
      <c r="E5" s="224" t="s">
        <v>61</v>
      </c>
      <c r="F5" s="224" t="s">
        <v>44</v>
      </c>
      <c r="G5" s="224" t="s">
        <v>45</v>
      </c>
      <c r="H5" s="224" t="s">
        <v>46</v>
      </c>
      <c r="I5" s="225" t="s">
        <v>98</v>
      </c>
      <c r="J5" s="687"/>
    </row>
    <row r="6" spans="1:11" s="2" customFormat="1" ht="21" customHeight="1" thickTop="1">
      <c r="A6" s="467">
        <v>2021</v>
      </c>
      <c r="B6" s="281">
        <f>SUM(B7:B15)</f>
        <v>4</v>
      </c>
      <c r="C6" s="281">
        <f t="shared" ref="C6:I6" si="0">SUM(C7:C15)</f>
        <v>111</v>
      </c>
      <c r="D6" s="281">
        <f t="shared" si="0"/>
        <v>401</v>
      </c>
      <c r="E6" s="281">
        <f t="shared" si="0"/>
        <v>456</v>
      </c>
      <c r="F6" s="281">
        <f t="shared" si="0"/>
        <v>322</v>
      </c>
      <c r="G6" s="281">
        <f t="shared" si="0"/>
        <v>260</v>
      </c>
      <c r="H6" s="281">
        <f t="shared" si="0"/>
        <v>152</v>
      </c>
      <c r="I6" s="281">
        <f t="shared" si="0"/>
        <v>280</v>
      </c>
      <c r="J6" s="281">
        <f>SUM(J7:J15)</f>
        <v>1986</v>
      </c>
      <c r="K6" s="658"/>
    </row>
    <row r="7" spans="1:11" s="9" customFormat="1" ht="30" customHeight="1">
      <c r="A7" s="340" t="s">
        <v>598</v>
      </c>
      <c r="B7" s="104">
        <v>0</v>
      </c>
      <c r="C7" s="104">
        <v>0</v>
      </c>
      <c r="D7" s="104">
        <v>0</v>
      </c>
      <c r="E7" s="104">
        <v>0</v>
      </c>
      <c r="F7" s="113">
        <v>0</v>
      </c>
      <c r="G7" s="104" t="s">
        <v>163</v>
      </c>
      <c r="H7" s="104" t="s">
        <v>163</v>
      </c>
      <c r="I7" s="113">
        <v>0</v>
      </c>
      <c r="J7" s="110">
        <f>SUM(B7:I7)</f>
        <v>0</v>
      </c>
      <c r="K7" s="658"/>
    </row>
    <row r="8" spans="1:11" s="9" customFormat="1" ht="18" customHeight="1">
      <c r="A8" s="392" t="s">
        <v>42</v>
      </c>
      <c r="B8" s="108">
        <v>3</v>
      </c>
      <c r="C8" s="108">
        <v>21</v>
      </c>
      <c r="D8" s="108">
        <v>18</v>
      </c>
      <c r="E8" s="108">
        <v>7</v>
      </c>
      <c r="F8" s="112">
        <v>3</v>
      </c>
      <c r="G8" s="108">
        <v>0</v>
      </c>
      <c r="H8" s="108">
        <v>0</v>
      </c>
      <c r="I8" s="112">
        <v>0</v>
      </c>
      <c r="J8" s="111">
        <f t="shared" ref="J8:J15" si="1">SUM(B8:I8)</f>
        <v>52</v>
      </c>
      <c r="K8" s="658"/>
    </row>
    <row r="9" spans="1:11" s="9" customFormat="1" ht="18" customHeight="1">
      <c r="A9" s="393" t="s">
        <v>60</v>
      </c>
      <c r="B9" s="104">
        <v>1</v>
      </c>
      <c r="C9" s="113">
        <v>75</v>
      </c>
      <c r="D9" s="104">
        <v>179</v>
      </c>
      <c r="E9" s="104">
        <v>52</v>
      </c>
      <c r="F9" s="113">
        <v>8</v>
      </c>
      <c r="G9" s="104">
        <v>5</v>
      </c>
      <c r="H9" s="104">
        <v>3</v>
      </c>
      <c r="I9" s="113">
        <v>2</v>
      </c>
      <c r="J9" s="109">
        <f t="shared" si="1"/>
        <v>325</v>
      </c>
      <c r="K9" s="658"/>
    </row>
    <row r="10" spans="1:11" s="9" customFormat="1" ht="18" customHeight="1">
      <c r="A10" s="392" t="s">
        <v>43</v>
      </c>
      <c r="B10" s="108">
        <v>0</v>
      </c>
      <c r="C10" s="112">
        <v>12</v>
      </c>
      <c r="D10" s="108">
        <v>177</v>
      </c>
      <c r="E10" s="108">
        <v>204</v>
      </c>
      <c r="F10" s="112">
        <v>59</v>
      </c>
      <c r="G10" s="108">
        <v>14</v>
      </c>
      <c r="H10" s="108">
        <v>6</v>
      </c>
      <c r="I10" s="112">
        <v>8</v>
      </c>
      <c r="J10" s="107">
        <f t="shared" si="1"/>
        <v>480</v>
      </c>
      <c r="K10" s="658"/>
    </row>
    <row r="11" spans="1:11" s="9" customFormat="1" ht="18" customHeight="1">
      <c r="A11" s="393" t="s">
        <v>61</v>
      </c>
      <c r="B11" s="104">
        <v>0</v>
      </c>
      <c r="C11" s="113">
        <v>2</v>
      </c>
      <c r="D11" s="104">
        <v>16</v>
      </c>
      <c r="E11" s="104">
        <v>144</v>
      </c>
      <c r="F11" s="113">
        <v>130</v>
      </c>
      <c r="G11" s="104">
        <v>51</v>
      </c>
      <c r="H11" s="104">
        <v>13</v>
      </c>
      <c r="I11" s="113">
        <v>7</v>
      </c>
      <c r="J11" s="109">
        <f t="shared" si="1"/>
        <v>363</v>
      </c>
      <c r="K11" s="658"/>
    </row>
    <row r="12" spans="1:11" s="9" customFormat="1" ht="18" customHeight="1">
      <c r="A12" s="392" t="s">
        <v>44</v>
      </c>
      <c r="B12" s="108">
        <v>0</v>
      </c>
      <c r="C12" s="112">
        <v>1</v>
      </c>
      <c r="D12" s="108">
        <v>10</v>
      </c>
      <c r="E12" s="108">
        <v>30</v>
      </c>
      <c r="F12" s="112">
        <v>94</v>
      </c>
      <c r="G12" s="108">
        <v>93</v>
      </c>
      <c r="H12" s="108">
        <v>39</v>
      </c>
      <c r="I12" s="112">
        <v>29</v>
      </c>
      <c r="J12" s="107">
        <f t="shared" si="1"/>
        <v>296</v>
      </c>
      <c r="K12" s="658"/>
    </row>
    <row r="13" spans="1:11" s="9" customFormat="1" ht="18" customHeight="1">
      <c r="A13" s="393" t="s">
        <v>45</v>
      </c>
      <c r="B13" s="104">
        <v>0</v>
      </c>
      <c r="C13" s="113">
        <v>0</v>
      </c>
      <c r="D13" s="104">
        <v>1</v>
      </c>
      <c r="E13" s="104">
        <v>16</v>
      </c>
      <c r="F13" s="113">
        <v>23</v>
      </c>
      <c r="G13" s="104">
        <v>75</v>
      </c>
      <c r="H13" s="104">
        <v>48</v>
      </c>
      <c r="I13" s="113">
        <v>47</v>
      </c>
      <c r="J13" s="109">
        <f t="shared" si="1"/>
        <v>210</v>
      </c>
      <c r="K13" s="658"/>
    </row>
    <row r="14" spans="1:11" s="9" customFormat="1" ht="18" customHeight="1">
      <c r="A14" s="392" t="s">
        <v>46</v>
      </c>
      <c r="B14" s="108">
        <v>0</v>
      </c>
      <c r="C14" s="112">
        <v>0</v>
      </c>
      <c r="D14" s="108">
        <v>0</v>
      </c>
      <c r="E14" s="108">
        <v>3</v>
      </c>
      <c r="F14" s="112">
        <v>3</v>
      </c>
      <c r="G14" s="108">
        <v>18</v>
      </c>
      <c r="H14" s="108">
        <v>24</v>
      </c>
      <c r="I14" s="112">
        <v>71</v>
      </c>
      <c r="J14" s="107">
        <f t="shared" si="1"/>
        <v>119</v>
      </c>
      <c r="K14" s="658"/>
    </row>
    <row r="15" spans="1:11" s="9" customFormat="1" ht="18" customHeight="1">
      <c r="A15" s="392" t="s">
        <v>98</v>
      </c>
      <c r="B15" s="108">
        <v>0</v>
      </c>
      <c r="C15" s="108">
        <v>0</v>
      </c>
      <c r="D15" s="108">
        <v>0</v>
      </c>
      <c r="E15" s="108">
        <v>0</v>
      </c>
      <c r="F15" s="108">
        <v>2</v>
      </c>
      <c r="G15" s="108">
        <v>4</v>
      </c>
      <c r="H15" s="108">
        <v>19</v>
      </c>
      <c r="I15" s="108">
        <v>116</v>
      </c>
      <c r="J15" s="107">
        <f t="shared" si="1"/>
        <v>141</v>
      </c>
      <c r="K15" s="658"/>
    </row>
    <row r="16" spans="1:11" s="2" customFormat="1" ht="21" customHeight="1">
      <c r="A16" s="467">
        <v>2020</v>
      </c>
      <c r="B16" s="281">
        <f>SUM(B17:B25)</f>
        <v>4</v>
      </c>
      <c r="C16" s="281">
        <f t="shared" ref="C16" si="2">SUM(C17:C25)</f>
        <v>115</v>
      </c>
      <c r="D16" s="281">
        <f t="shared" ref="D16" si="3">SUM(D17:D25)</f>
        <v>375</v>
      </c>
      <c r="E16" s="281">
        <f t="shared" ref="E16" si="4">SUM(E17:E25)</f>
        <v>369</v>
      </c>
      <c r="F16" s="281">
        <f t="shared" ref="F16" si="5">SUM(F17:F25)</f>
        <v>255</v>
      </c>
      <c r="G16" s="281">
        <f t="shared" ref="G16" si="6">SUM(G17:G25)</f>
        <v>182</v>
      </c>
      <c r="H16" s="281">
        <f t="shared" ref="H16" si="7">SUM(H17:H25)</f>
        <v>135</v>
      </c>
      <c r="I16" s="281">
        <f t="shared" ref="I16" si="8">SUM(I17:I25)</f>
        <v>289</v>
      </c>
      <c r="J16" s="281">
        <f t="shared" ref="J16" si="9">SUM(J17:J25)</f>
        <v>1724</v>
      </c>
      <c r="K16" s="658"/>
    </row>
    <row r="17" spans="1:11" s="2" customFormat="1" ht="30" customHeight="1">
      <c r="A17" s="340" t="s">
        <v>598</v>
      </c>
      <c r="B17" s="104">
        <v>0</v>
      </c>
      <c r="C17" s="104">
        <v>0</v>
      </c>
      <c r="D17" s="104">
        <v>0</v>
      </c>
      <c r="E17" s="104">
        <v>0</v>
      </c>
      <c r="F17" s="113">
        <v>0</v>
      </c>
      <c r="G17" s="104">
        <v>0</v>
      </c>
      <c r="H17" s="104">
        <v>0</v>
      </c>
      <c r="I17" s="113">
        <v>0</v>
      </c>
      <c r="J17" s="110">
        <f>SUM(B17:I17)</f>
        <v>0</v>
      </c>
      <c r="K17" s="658"/>
    </row>
    <row r="18" spans="1:11" s="9" customFormat="1" ht="18" customHeight="1">
      <c r="A18" s="392" t="s">
        <v>42</v>
      </c>
      <c r="B18" s="108">
        <v>3</v>
      </c>
      <c r="C18" s="108">
        <v>26</v>
      </c>
      <c r="D18" s="108">
        <v>14</v>
      </c>
      <c r="E18" s="108">
        <v>1</v>
      </c>
      <c r="F18" s="112">
        <v>1</v>
      </c>
      <c r="G18" s="108">
        <v>4</v>
      </c>
      <c r="H18" s="108">
        <v>0</v>
      </c>
      <c r="I18" s="112">
        <v>2</v>
      </c>
      <c r="J18" s="111">
        <f t="shared" ref="J18:J25" si="10">SUM(B18:I18)</f>
        <v>51</v>
      </c>
      <c r="K18" s="658"/>
    </row>
    <row r="19" spans="1:11" s="9" customFormat="1" ht="18" customHeight="1">
      <c r="A19" s="393" t="s">
        <v>60</v>
      </c>
      <c r="B19" s="104">
        <v>1</v>
      </c>
      <c r="C19" s="113">
        <v>75</v>
      </c>
      <c r="D19" s="104">
        <v>161</v>
      </c>
      <c r="E19" s="104">
        <v>53</v>
      </c>
      <c r="F19" s="113">
        <v>16</v>
      </c>
      <c r="G19" s="104">
        <v>4</v>
      </c>
      <c r="H19" s="104">
        <v>3</v>
      </c>
      <c r="I19" s="113">
        <v>3</v>
      </c>
      <c r="J19" s="109">
        <f t="shared" si="10"/>
        <v>316</v>
      </c>
      <c r="K19" s="658"/>
    </row>
    <row r="20" spans="1:11" s="9" customFormat="1" ht="18" customHeight="1">
      <c r="A20" s="392" t="s">
        <v>43</v>
      </c>
      <c r="B20" s="108">
        <v>0</v>
      </c>
      <c r="C20" s="112">
        <v>13</v>
      </c>
      <c r="D20" s="108">
        <v>166</v>
      </c>
      <c r="E20" s="108">
        <v>138</v>
      </c>
      <c r="F20" s="112">
        <v>50</v>
      </c>
      <c r="G20" s="108">
        <v>10</v>
      </c>
      <c r="H20" s="108">
        <v>6</v>
      </c>
      <c r="I20" s="112">
        <v>8</v>
      </c>
      <c r="J20" s="107">
        <f t="shared" si="10"/>
        <v>391</v>
      </c>
      <c r="K20" s="658"/>
    </row>
    <row r="21" spans="1:11" s="9" customFormat="1" ht="18" customHeight="1">
      <c r="A21" s="393" t="s">
        <v>61</v>
      </c>
      <c r="B21" s="104">
        <v>0</v>
      </c>
      <c r="C21" s="113">
        <v>1</v>
      </c>
      <c r="D21" s="104">
        <v>25</v>
      </c>
      <c r="E21" s="104">
        <v>146</v>
      </c>
      <c r="F21" s="113">
        <v>112</v>
      </c>
      <c r="G21" s="104">
        <v>46</v>
      </c>
      <c r="H21" s="104">
        <v>15</v>
      </c>
      <c r="I21" s="113">
        <v>20</v>
      </c>
      <c r="J21" s="109">
        <f t="shared" si="10"/>
        <v>365</v>
      </c>
      <c r="K21" s="658"/>
    </row>
    <row r="22" spans="1:11" s="9" customFormat="1" ht="18" customHeight="1">
      <c r="A22" s="392" t="s">
        <v>44</v>
      </c>
      <c r="B22" s="108">
        <v>0</v>
      </c>
      <c r="C22" s="112">
        <v>0</v>
      </c>
      <c r="D22" s="108">
        <v>5</v>
      </c>
      <c r="E22" s="108">
        <v>19</v>
      </c>
      <c r="F22" s="112">
        <v>60</v>
      </c>
      <c r="G22" s="108">
        <v>59</v>
      </c>
      <c r="H22" s="108">
        <v>32</v>
      </c>
      <c r="I22" s="112">
        <v>23</v>
      </c>
      <c r="J22" s="107">
        <f t="shared" si="10"/>
        <v>198</v>
      </c>
      <c r="K22" s="658"/>
    </row>
    <row r="23" spans="1:11" s="9" customFormat="1" ht="18" customHeight="1">
      <c r="A23" s="393" t="s">
        <v>45</v>
      </c>
      <c r="B23" s="104">
        <v>0</v>
      </c>
      <c r="C23" s="113">
        <v>0</v>
      </c>
      <c r="D23" s="104">
        <v>3</v>
      </c>
      <c r="E23" s="104">
        <v>9</v>
      </c>
      <c r="F23" s="113">
        <v>10</v>
      </c>
      <c r="G23" s="104">
        <v>47</v>
      </c>
      <c r="H23" s="104">
        <v>50</v>
      </c>
      <c r="I23" s="113">
        <v>47</v>
      </c>
      <c r="J23" s="109">
        <f t="shared" si="10"/>
        <v>166</v>
      </c>
      <c r="K23" s="658"/>
    </row>
    <row r="24" spans="1:11" s="9" customFormat="1" ht="18" customHeight="1">
      <c r="A24" s="392" t="s">
        <v>46</v>
      </c>
      <c r="B24" s="108">
        <v>0</v>
      </c>
      <c r="C24" s="112">
        <v>0</v>
      </c>
      <c r="D24" s="108">
        <v>1</v>
      </c>
      <c r="E24" s="108">
        <v>2</v>
      </c>
      <c r="F24" s="112">
        <v>5</v>
      </c>
      <c r="G24" s="108">
        <v>8</v>
      </c>
      <c r="H24" s="108">
        <v>23</v>
      </c>
      <c r="I24" s="112">
        <v>63</v>
      </c>
      <c r="J24" s="107">
        <f t="shared" si="10"/>
        <v>102</v>
      </c>
      <c r="K24" s="658"/>
    </row>
    <row r="25" spans="1:11" s="9" customFormat="1" ht="18" customHeight="1">
      <c r="A25" s="392" t="s">
        <v>98</v>
      </c>
      <c r="B25" s="108">
        <v>0</v>
      </c>
      <c r="C25" s="108">
        <v>0</v>
      </c>
      <c r="D25" s="108">
        <v>0</v>
      </c>
      <c r="E25" s="108">
        <v>1</v>
      </c>
      <c r="F25" s="108">
        <v>1</v>
      </c>
      <c r="G25" s="108">
        <v>4</v>
      </c>
      <c r="H25" s="108">
        <v>6</v>
      </c>
      <c r="I25" s="108">
        <v>123</v>
      </c>
      <c r="J25" s="107">
        <f t="shared" si="10"/>
        <v>135</v>
      </c>
      <c r="K25" s="658"/>
    </row>
    <row r="26" spans="1:11" ht="21" customHeight="1">
      <c r="A26" s="467">
        <v>2019</v>
      </c>
      <c r="B26" s="281">
        <f>SUM(B27:B35)</f>
        <v>5</v>
      </c>
      <c r="C26" s="281">
        <f t="shared" ref="C26" si="11">SUM(C27:C35)</f>
        <v>159</v>
      </c>
      <c r="D26" s="281">
        <f t="shared" ref="D26" si="12">SUM(D27:D35)</f>
        <v>434</v>
      </c>
      <c r="E26" s="281">
        <f t="shared" ref="E26" si="13">SUM(E27:E35)</f>
        <v>460</v>
      </c>
      <c r="F26" s="281">
        <f t="shared" ref="F26" si="14">SUM(F27:F35)</f>
        <v>311</v>
      </c>
      <c r="G26" s="281">
        <f t="shared" ref="G26" si="15">SUM(G27:G35)</f>
        <v>211</v>
      </c>
      <c r="H26" s="281">
        <f t="shared" ref="H26" si="16">SUM(H27:H35)</f>
        <v>139</v>
      </c>
      <c r="I26" s="281">
        <f t="shared" ref="I26" si="17">SUM(I27:I35)</f>
        <v>304</v>
      </c>
      <c r="J26" s="281">
        <f t="shared" ref="J26" si="18">SUM(J27:J35)</f>
        <v>2023</v>
      </c>
      <c r="K26" s="658"/>
    </row>
    <row r="27" spans="1:11" ht="30" customHeight="1">
      <c r="A27" s="340" t="s">
        <v>598</v>
      </c>
      <c r="B27" s="104">
        <v>0</v>
      </c>
      <c r="C27" s="104">
        <v>0</v>
      </c>
      <c r="D27" s="104">
        <v>0</v>
      </c>
      <c r="E27" s="104">
        <v>0</v>
      </c>
      <c r="F27" s="113">
        <v>0</v>
      </c>
      <c r="G27" s="104">
        <v>0</v>
      </c>
      <c r="H27" s="104">
        <v>0</v>
      </c>
      <c r="I27" s="113">
        <v>0</v>
      </c>
      <c r="J27" s="110">
        <f>SUM(B27:I27)</f>
        <v>0</v>
      </c>
      <c r="K27" s="658"/>
    </row>
    <row r="28" spans="1:11" ht="18" customHeight="1">
      <c r="A28" s="392" t="s">
        <v>42</v>
      </c>
      <c r="B28" s="108">
        <v>2</v>
      </c>
      <c r="C28" s="108">
        <v>39</v>
      </c>
      <c r="D28" s="108">
        <v>26</v>
      </c>
      <c r="E28" s="108">
        <v>8</v>
      </c>
      <c r="F28" s="112">
        <v>0</v>
      </c>
      <c r="G28" s="108">
        <v>1</v>
      </c>
      <c r="H28" s="108">
        <v>1</v>
      </c>
      <c r="I28" s="112">
        <v>3</v>
      </c>
      <c r="J28" s="111">
        <f t="shared" ref="J28:J35" si="19">SUM(B28:I28)</f>
        <v>80</v>
      </c>
      <c r="K28" s="658"/>
    </row>
    <row r="29" spans="1:11" ht="18" customHeight="1">
      <c r="A29" s="393" t="s">
        <v>60</v>
      </c>
      <c r="B29" s="104">
        <v>2</v>
      </c>
      <c r="C29" s="113">
        <v>96</v>
      </c>
      <c r="D29" s="104">
        <v>191</v>
      </c>
      <c r="E29" s="104">
        <v>56</v>
      </c>
      <c r="F29" s="113">
        <v>10</v>
      </c>
      <c r="G29" s="104">
        <v>2</v>
      </c>
      <c r="H29" s="104">
        <v>3</v>
      </c>
      <c r="I29" s="113">
        <v>3</v>
      </c>
      <c r="J29" s="109">
        <f t="shared" si="19"/>
        <v>363</v>
      </c>
      <c r="K29" s="658"/>
    </row>
    <row r="30" spans="1:11" ht="18" customHeight="1">
      <c r="A30" s="392" t="s">
        <v>43</v>
      </c>
      <c r="B30" s="108">
        <v>0</v>
      </c>
      <c r="C30" s="112">
        <v>19</v>
      </c>
      <c r="D30" s="108">
        <v>178</v>
      </c>
      <c r="E30" s="108">
        <v>207</v>
      </c>
      <c r="F30" s="112">
        <v>55</v>
      </c>
      <c r="G30" s="108">
        <v>6</v>
      </c>
      <c r="H30" s="108">
        <v>8</v>
      </c>
      <c r="I30" s="112">
        <v>7</v>
      </c>
      <c r="J30" s="107">
        <f t="shared" si="19"/>
        <v>480</v>
      </c>
      <c r="K30" s="658"/>
    </row>
    <row r="31" spans="1:11" ht="18" customHeight="1">
      <c r="A31" s="393" t="s">
        <v>61</v>
      </c>
      <c r="B31" s="104">
        <v>0</v>
      </c>
      <c r="C31" s="113">
        <v>4</v>
      </c>
      <c r="D31" s="104">
        <v>31</v>
      </c>
      <c r="E31" s="104">
        <v>148</v>
      </c>
      <c r="F31" s="113">
        <v>130</v>
      </c>
      <c r="G31" s="104">
        <v>41</v>
      </c>
      <c r="H31" s="104">
        <v>16</v>
      </c>
      <c r="I31" s="113">
        <v>23</v>
      </c>
      <c r="J31" s="109">
        <f t="shared" si="19"/>
        <v>393</v>
      </c>
      <c r="K31" s="658"/>
    </row>
    <row r="32" spans="1:11" ht="18" customHeight="1">
      <c r="A32" s="392" t="s">
        <v>44</v>
      </c>
      <c r="B32" s="108">
        <v>0</v>
      </c>
      <c r="C32" s="112">
        <v>1</v>
      </c>
      <c r="D32" s="108">
        <v>6</v>
      </c>
      <c r="E32" s="108">
        <v>27</v>
      </c>
      <c r="F32" s="112">
        <v>90</v>
      </c>
      <c r="G32" s="108">
        <v>86</v>
      </c>
      <c r="H32" s="108">
        <v>35</v>
      </c>
      <c r="I32" s="112">
        <v>27</v>
      </c>
      <c r="J32" s="107">
        <f t="shared" si="19"/>
        <v>272</v>
      </c>
      <c r="K32" s="658"/>
    </row>
    <row r="33" spans="1:11" ht="18" customHeight="1">
      <c r="A33" s="393" t="s">
        <v>45</v>
      </c>
      <c r="B33" s="104">
        <v>0</v>
      </c>
      <c r="C33" s="113">
        <v>0</v>
      </c>
      <c r="D33" s="104">
        <v>0</v>
      </c>
      <c r="E33" s="104">
        <v>3</v>
      </c>
      <c r="F33" s="113">
        <v>18</v>
      </c>
      <c r="G33" s="104">
        <v>57</v>
      </c>
      <c r="H33" s="104">
        <v>40</v>
      </c>
      <c r="I33" s="113">
        <v>51</v>
      </c>
      <c r="J33" s="109">
        <f t="shared" si="19"/>
        <v>169</v>
      </c>
      <c r="K33" s="658"/>
    </row>
    <row r="34" spans="1:11" ht="18" customHeight="1">
      <c r="A34" s="392" t="s">
        <v>46</v>
      </c>
      <c r="B34" s="108">
        <v>1</v>
      </c>
      <c r="C34" s="112">
        <v>0</v>
      </c>
      <c r="D34" s="108">
        <v>2</v>
      </c>
      <c r="E34" s="108">
        <v>7</v>
      </c>
      <c r="F34" s="112">
        <v>4</v>
      </c>
      <c r="G34" s="108">
        <v>11</v>
      </c>
      <c r="H34" s="108">
        <v>27</v>
      </c>
      <c r="I34" s="112">
        <v>74</v>
      </c>
      <c r="J34" s="107">
        <f t="shared" si="19"/>
        <v>126</v>
      </c>
      <c r="K34" s="658"/>
    </row>
    <row r="35" spans="1:11" ht="18" customHeight="1">
      <c r="A35" s="392" t="s">
        <v>98</v>
      </c>
      <c r="B35" s="108">
        <v>0</v>
      </c>
      <c r="C35" s="108">
        <v>0</v>
      </c>
      <c r="D35" s="108">
        <v>0</v>
      </c>
      <c r="E35" s="108">
        <v>4</v>
      </c>
      <c r="F35" s="108">
        <v>4</v>
      </c>
      <c r="G35" s="108">
        <v>7</v>
      </c>
      <c r="H35" s="108">
        <v>9</v>
      </c>
      <c r="I35" s="108">
        <v>116</v>
      </c>
      <c r="J35" s="107">
        <f t="shared" si="19"/>
        <v>140</v>
      </c>
      <c r="K35" s="658"/>
    </row>
    <row r="36" spans="1:11" ht="21" customHeight="1">
      <c r="A36" s="467">
        <v>2018</v>
      </c>
      <c r="B36" s="281">
        <f>SUM(B37:B45)</f>
        <v>7</v>
      </c>
      <c r="C36" s="281">
        <f t="shared" ref="C36" si="20">SUM(C37:C45)</f>
        <v>169</v>
      </c>
      <c r="D36" s="281">
        <f t="shared" ref="D36" si="21">SUM(D37:D45)</f>
        <v>399</v>
      </c>
      <c r="E36" s="281">
        <f t="shared" ref="E36" si="22">SUM(E37:E45)</f>
        <v>383</v>
      </c>
      <c r="F36" s="281">
        <f t="shared" ref="F36" si="23">SUM(F37:F45)</f>
        <v>290</v>
      </c>
      <c r="G36" s="281">
        <f t="shared" ref="G36" si="24">SUM(G37:G45)</f>
        <v>211</v>
      </c>
      <c r="H36" s="281">
        <f t="shared" ref="H36" si="25">SUM(H37:H45)</f>
        <v>155</v>
      </c>
      <c r="I36" s="281">
        <f t="shared" ref="I36" si="26">SUM(I37:I45)</f>
        <v>315</v>
      </c>
      <c r="J36" s="281">
        <f>SUM(J37:J45)</f>
        <v>1929</v>
      </c>
      <c r="K36" s="658"/>
    </row>
    <row r="37" spans="1:11" ht="30" customHeight="1">
      <c r="A37" s="340" t="s">
        <v>598</v>
      </c>
      <c r="B37" s="104">
        <v>0</v>
      </c>
      <c r="C37" s="104">
        <v>0</v>
      </c>
      <c r="D37" s="104">
        <v>0</v>
      </c>
      <c r="E37" s="104">
        <v>0</v>
      </c>
      <c r="F37" s="113">
        <v>0</v>
      </c>
      <c r="G37" s="104">
        <v>0</v>
      </c>
      <c r="H37" s="104">
        <v>0</v>
      </c>
      <c r="I37" s="113">
        <v>0</v>
      </c>
      <c r="J37" s="110">
        <f>SUM(B37:I37)</f>
        <v>0</v>
      </c>
      <c r="K37" s="658"/>
    </row>
    <row r="38" spans="1:11" ht="18" customHeight="1">
      <c r="A38" s="392" t="s">
        <v>42</v>
      </c>
      <c r="B38" s="108">
        <v>6</v>
      </c>
      <c r="C38" s="108">
        <v>39</v>
      </c>
      <c r="D38" s="108">
        <v>23</v>
      </c>
      <c r="E38" s="108">
        <v>13</v>
      </c>
      <c r="F38" s="112">
        <v>1</v>
      </c>
      <c r="G38" s="108">
        <v>1</v>
      </c>
      <c r="H38" s="108">
        <v>0</v>
      </c>
      <c r="I38" s="112">
        <v>1</v>
      </c>
      <c r="J38" s="111">
        <f t="shared" ref="J38:J45" si="27">SUM(B38:I38)</f>
        <v>84</v>
      </c>
      <c r="K38" s="658"/>
    </row>
    <row r="39" spans="1:11" ht="18" customHeight="1">
      <c r="A39" s="393" t="s">
        <v>60</v>
      </c>
      <c r="B39" s="104">
        <v>1</v>
      </c>
      <c r="C39" s="113">
        <v>109</v>
      </c>
      <c r="D39" s="104">
        <v>178</v>
      </c>
      <c r="E39" s="104">
        <v>63</v>
      </c>
      <c r="F39" s="113">
        <v>6</v>
      </c>
      <c r="G39" s="104">
        <v>5</v>
      </c>
      <c r="H39" s="104">
        <v>6</v>
      </c>
      <c r="I39" s="113">
        <v>8</v>
      </c>
      <c r="J39" s="109">
        <f t="shared" si="27"/>
        <v>376</v>
      </c>
      <c r="K39" s="658"/>
    </row>
    <row r="40" spans="1:11" ht="18" customHeight="1">
      <c r="A40" s="392" t="s">
        <v>43</v>
      </c>
      <c r="B40" s="108">
        <v>0</v>
      </c>
      <c r="C40" s="112">
        <v>16</v>
      </c>
      <c r="D40" s="108">
        <v>167</v>
      </c>
      <c r="E40" s="108">
        <v>137</v>
      </c>
      <c r="F40" s="112">
        <v>62</v>
      </c>
      <c r="G40" s="108">
        <v>20</v>
      </c>
      <c r="H40" s="108">
        <v>18</v>
      </c>
      <c r="I40" s="112">
        <v>13</v>
      </c>
      <c r="J40" s="107">
        <f t="shared" si="27"/>
        <v>433</v>
      </c>
      <c r="K40" s="658"/>
    </row>
    <row r="41" spans="1:11" ht="18" customHeight="1">
      <c r="A41" s="393" t="s">
        <v>61</v>
      </c>
      <c r="B41" s="104">
        <v>0</v>
      </c>
      <c r="C41" s="113">
        <v>1</v>
      </c>
      <c r="D41" s="104">
        <v>20</v>
      </c>
      <c r="E41" s="104">
        <v>133</v>
      </c>
      <c r="F41" s="113">
        <v>121</v>
      </c>
      <c r="G41" s="104">
        <v>38</v>
      </c>
      <c r="H41" s="104">
        <v>18</v>
      </c>
      <c r="I41" s="113">
        <v>23</v>
      </c>
      <c r="J41" s="109">
        <f t="shared" si="27"/>
        <v>354</v>
      </c>
      <c r="K41" s="658"/>
    </row>
    <row r="42" spans="1:11" ht="18" customHeight="1">
      <c r="A42" s="392" t="s">
        <v>44</v>
      </c>
      <c r="B42" s="108">
        <v>0</v>
      </c>
      <c r="C42" s="112">
        <v>4</v>
      </c>
      <c r="D42" s="108">
        <v>7</v>
      </c>
      <c r="E42" s="108">
        <v>26</v>
      </c>
      <c r="F42" s="112">
        <v>79</v>
      </c>
      <c r="G42" s="108">
        <v>80</v>
      </c>
      <c r="H42" s="108">
        <v>35</v>
      </c>
      <c r="I42" s="112">
        <v>43</v>
      </c>
      <c r="J42" s="107">
        <f t="shared" si="27"/>
        <v>274</v>
      </c>
      <c r="K42" s="658"/>
    </row>
    <row r="43" spans="1:11" ht="18" customHeight="1">
      <c r="A43" s="393" t="s">
        <v>45</v>
      </c>
      <c r="B43" s="104">
        <v>0</v>
      </c>
      <c r="C43" s="113">
        <v>0</v>
      </c>
      <c r="D43" s="104">
        <v>1</v>
      </c>
      <c r="E43" s="104">
        <v>8</v>
      </c>
      <c r="F43" s="113">
        <v>13</v>
      </c>
      <c r="G43" s="104">
        <v>49</v>
      </c>
      <c r="H43" s="104">
        <v>46</v>
      </c>
      <c r="I43" s="113">
        <v>60</v>
      </c>
      <c r="J43" s="109">
        <f t="shared" si="27"/>
        <v>177</v>
      </c>
      <c r="K43" s="658"/>
    </row>
    <row r="44" spans="1:11" ht="18" customHeight="1">
      <c r="A44" s="392" t="s">
        <v>46</v>
      </c>
      <c r="B44" s="108">
        <v>0</v>
      </c>
      <c r="C44" s="112">
        <v>0</v>
      </c>
      <c r="D44" s="108">
        <v>2</v>
      </c>
      <c r="E44" s="108">
        <v>2</v>
      </c>
      <c r="F44" s="112">
        <v>5</v>
      </c>
      <c r="G44" s="108">
        <v>13</v>
      </c>
      <c r="H44" s="108">
        <v>22</v>
      </c>
      <c r="I44" s="112">
        <v>61</v>
      </c>
      <c r="J44" s="107">
        <f t="shared" si="27"/>
        <v>105</v>
      </c>
      <c r="K44" s="658"/>
    </row>
    <row r="45" spans="1:11" ht="18" customHeight="1">
      <c r="A45" s="392" t="s">
        <v>98</v>
      </c>
      <c r="B45" s="108">
        <v>0</v>
      </c>
      <c r="C45" s="108">
        <v>0</v>
      </c>
      <c r="D45" s="108">
        <v>1</v>
      </c>
      <c r="E45" s="108">
        <v>1</v>
      </c>
      <c r="F45" s="108">
        <v>3</v>
      </c>
      <c r="G45" s="108">
        <v>5</v>
      </c>
      <c r="H45" s="108">
        <v>10</v>
      </c>
      <c r="I45" s="108">
        <v>106</v>
      </c>
      <c r="J45" s="107">
        <f t="shared" si="27"/>
        <v>126</v>
      </c>
      <c r="K45" s="658"/>
    </row>
    <row r="46" spans="1:11" ht="21" customHeight="1">
      <c r="A46" s="467">
        <v>2017</v>
      </c>
      <c r="B46" s="281">
        <f>SUM(B47:B55)</f>
        <v>4</v>
      </c>
      <c r="C46" s="281">
        <f t="shared" ref="C46" si="28">SUM(C47:C55)</f>
        <v>156</v>
      </c>
      <c r="D46" s="281">
        <f t="shared" ref="D46" si="29">SUM(D47:D55)</f>
        <v>481</v>
      </c>
      <c r="E46" s="281">
        <f t="shared" ref="E46" si="30">SUM(E47:E55)</f>
        <v>349</v>
      </c>
      <c r="F46" s="281">
        <f t="shared" ref="F46" si="31">SUM(F47:F55)</f>
        <v>278</v>
      </c>
      <c r="G46" s="281">
        <f t="shared" ref="G46" si="32">SUM(G47:G55)</f>
        <v>198</v>
      </c>
      <c r="H46" s="281">
        <f t="shared" ref="H46" si="33">SUM(H47:H55)</f>
        <v>126</v>
      </c>
      <c r="I46" s="281">
        <f t="shared" ref="I46" si="34">SUM(I47:I55)</f>
        <v>298</v>
      </c>
      <c r="J46" s="281">
        <f t="shared" ref="J46" si="35">SUM(J47:J55)</f>
        <v>1890</v>
      </c>
      <c r="K46" s="658"/>
    </row>
    <row r="47" spans="1:11" ht="30" customHeight="1">
      <c r="A47" s="340" t="s">
        <v>598</v>
      </c>
      <c r="B47" s="104" t="s">
        <v>163</v>
      </c>
      <c r="C47" s="104" t="s">
        <v>163</v>
      </c>
      <c r="D47" s="104" t="s">
        <v>163</v>
      </c>
      <c r="E47" s="104" t="s">
        <v>163</v>
      </c>
      <c r="F47" s="113" t="s">
        <v>163</v>
      </c>
      <c r="G47" s="104" t="s">
        <v>163</v>
      </c>
      <c r="H47" s="104" t="s">
        <v>163</v>
      </c>
      <c r="I47" s="113" t="s">
        <v>163</v>
      </c>
      <c r="J47" s="110">
        <f>SUM(B47:I47)</f>
        <v>0</v>
      </c>
      <c r="K47" s="658"/>
    </row>
    <row r="48" spans="1:11" ht="18" customHeight="1">
      <c r="A48" s="392" t="s">
        <v>42</v>
      </c>
      <c r="B48" s="108">
        <v>2</v>
      </c>
      <c r="C48" s="108">
        <v>46</v>
      </c>
      <c r="D48" s="108">
        <v>26</v>
      </c>
      <c r="E48" s="108">
        <v>5</v>
      </c>
      <c r="F48" s="112">
        <v>7</v>
      </c>
      <c r="G48" s="108" t="s">
        <v>163</v>
      </c>
      <c r="H48" s="108" t="s">
        <v>163</v>
      </c>
      <c r="I48" s="112" t="s">
        <v>163</v>
      </c>
      <c r="J48" s="111">
        <f t="shared" ref="J48:J55" si="36">SUM(B48:I48)</f>
        <v>86</v>
      </c>
      <c r="K48" s="658"/>
    </row>
    <row r="49" spans="1:11" ht="18" customHeight="1">
      <c r="A49" s="393" t="s">
        <v>60</v>
      </c>
      <c r="B49" s="104">
        <v>1</v>
      </c>
      <c r="C49" s="113">
        <v>90</v>
      </c>
      <c r="D49" s="104">
        <v>221</v>
      </c>
      <c r="E49" s="104">
        <v>71</v>
      </c>
      <c r="F49" s="113">
        <v>9</v>
      </c>
      <c r="G49" s="104">
        <v>3</v>
      </c>
      <c r="H49" s="104">
        <v>4</v>
      </c>
      <c r="I49" s="113">
        <v>4</v>
      </c>
      <c r="J49" s="109">
        <f t="shared" si="36"/>
        <v>403</v>
      </c>
      <c r="K49" s="658"/>
    </row>
    <row r="50" spans="1:11" ht="18" customHeight="1">
      <c r="A50" s="392" t="s">
        <v>43</v>
      </c>
      <c r="B50" s="108">
        <v>1</v>
      </c>
      <c r="C50" s="112">
        <v>19</v>
      </c>
      <c r="D50" s="108">
        <v>197</v>
      </c>
      <c r="E50" s="108">
        <v>140</v>
      </c>
      <c r="F50" s="112">
        <v>59</v>
      </c>
      <c r="G50" s="108">
        <v>14</v>
      </c>
      <c r="H50" s="108">
        <v>9</v>
      </c>
      <c r="I50" s="112">
        <v>11</v>
      </c>
      <c r="J50" s="107">
        <f t="shared" si="36"/>
        <v>450</v>
      </c>
      <c r="K50" s="658"/>
    </row>
    <row r="51" spans="1:11" ht="18" customHeight="1">
      <c r="A51" s="393" t="s">
        <v>61</v>
      </c>
      <c r="B51" s="104" t="s">
        <v>163</v>
      </c>
      <c r="C51" s="113">
        <v>1</v>
      </c>
      <c r="D51" s="104">
        <v>31</v>
      </c>
      <c r="E51" s="104">
        <v>103</v>
      </c>
      <c r="F51" s="113">
        <v>97</v>
      </c>
      <c r="G51" s="104">
        <v>49</v>
      </c>
      <c r="H51" s="104">
        <v>13</v>
      </c>
      <c r="I51" s="113">
        <v>27</v>
      </c>
      <c r="J51" s="109">
        <f t="shared" si="36"/>
        <v>321</v>
      </c>
      <c r="K51" s="658"/>
    </row>
    <row r="52" spans="1:11" ht="18" customHeight="1">
      <c r="A52" s="392" t="s">
        <v>44</v>
      </c>
      <c r="B52" s="108" t="s">
        <v>163</v>
      </c>
      <c r="C52" s="112" t="s">
        <v>163</v>
      </c>
      <c r="D52" s="108">
        <v>5</v>
      </c>
      <c r="E52" s="108">
        <v>18</v>
      </c>
      <c r="F52" s="112">
        <v>82</v>
      </c>
      <c r="G52" s="108">
        <v>67</v>
      </c>
      <c r="H52" s="108">
        <v>37</v>
      </c>
      <c r="I52" s="112">
        <v>44</v>
      </c>
      <c r="J52" s="107">
        <f t="shared" si="36"/>
        <v>253</v>
      </c>
      <c r="K52" s="658"/>
    </row>
    <row r="53" spans="1:11" ht="18" customHeight="1">
      <c r="A53" s="393" t="s">
        <v>45</v>
      </c>
      <c r="B53" s="104" t="s">
        <v>163</v>
      </c>
      <c r="C53" s="113" t="s">
        <v>163</v>
      </c>
      <c r="D53" s="104" t="s">
        <v>163</v>
      </c>
      <c r="E53" s="104">
        <v>8</v>
      </c>
      <c r="F53" s="113">
        <v>16</v>
      </c>
      <c r="G53" s="104">
        <v>56</v>
      </c>
      <c r="H53" s="104">
        <v>34</v>
      </c>
      <c r="I53" s="113">
        <v>46</v>
      </c>
      <c r="J53" s="109">
        <f t="shared" si="36"/>
        <v>160</v>
      </c>
      <c r="K53" s="658"/>
    </row>
    <row r="54" spans="1:11" ht="18" customHeight="1">
      <c r="A54" s="392" t="s">
        <v>46</v>
      </c>
      <c r="B54" s="108" t="s">
        <v>163</v>
      </c>
      <c r="C54" s="112" t="s">
        <v>163</v>
      </c>
      <c r="D54" s="108">
        <v>1</v>
      </c>
      <c r="E54" s="108">
        <v>4</v>
      </c>
      <c r="F54" s="112">
        <v>7</v>
      </c>
      <c r="G54" s="108">
        <v>6</v>
      </c>
      <c r="H54" s="108">
        <v>17</v>
      </c>
      <c r="I54" s="112">
        <v>60</v>
      </c>
      <c r="J54" s="107">
        <f t="shared" si="36"/>
        <v>95</v>
      </c>
      <c r="K54" s="658"/>
    </row>
    <row r="55" spans="1:11" ht="18" customHeight="1">
      <c r="A55" s="392" t="s">
        <v>98</v>
      </c>
      <c r="B55" s="108" t="s">
        <v>163</v>
      </c>
      <c r="C55" s="108" t="s">
        <v>163</v>
      </c>
      <c r="D55" s="108" t="s">
        <v>163</v>
      </c>
      <c r="E55" s="108" t="s">
        <v>163</v>
      </c>
      <c r="F55" s="108">
        <v>1</v>
      </c>
      <c r="G55" s="108">
        <v>3</v>
      </c>
      <c r="H55" s="108">
        <v>12</v>
      </c>
      <c r="I55" s="108">
        <v>106</v>
      </c>
      <c r="J55" s="107">
        <f t="shared" si="36"/>
        <v>122</v>
      </c>
      <c r="K55" s="658"/>
    </row>
    <row r="56" spans="1:11" ht="15">
      <c r="A56" s="146" t="s">
        <v>99</v>
      </c>
      <c r="B56" s="144"/>
      <c r="C56" s="145"/>
      <c r="D56" s="144"/>
      <c r="E56" s="144"/>
      <c r="F56" s="144"/>
      <c r="G56" s="145"/>
      <c r="H56" s="158"/>
      <c r="I56" s="158"/>
      <c r="J56" s="270" t="s">
        <v>100</v>
      </c>
      <c r="K56" s="658"/>
    </row>
    <row r="57" spans="1:11" ht="21" customHeight="1">
      <c r="A57" s="269" t="s">
        <v>279</v>
      </c>
      <c r="B57" s="144"/>
      <c r="C57" s="145"/>
      <c r="D57" s="144"/>
      <c r="E57" s="144"/>
      <c r="F57" s="144"/>
      <c r="G57" s="145"/>
      <c r="H57" s="158"/>
      <c r="I57" s="158"/>
      <c r="J57" s="270" t="s">
        <v>230</v>
      </c>
      <c r="K57" s="658"/>
    </row>
    <row r="58" spans="1:11" ht="9.9499999999999993" customHeight="1">
      <c r="A58" s="195"/>
      <c r="B58" s="196"/>
      <c r="C58" s="196"/>
      <c r="D58" s="196"/>
      <c r="E58" s="196"/>
      <c r="F58" s="196"/>
      <c r="G58" s="196"/>
      <c r="H58" s="196"/>
      <c r="I58" s="197"/>
      <c r="J58" s="197"/>
    </row>
    <row r="79" spans="1:10">
      <c r="A79" s="139"/>
      <c r="B79" s="139"/>
      <c r="C79" s="139"/>
      <c r="D79" s="139"/>
      <c r="E79" s="139"/>
      <c r="F79" s="139"/>
      <c r="G79" s="139"/>
      <c r="H79" s="139"/>
      <c r="I79" s="139"/>
      <c r="J79" s="139"/>
    </row>
    <row r="1048547" spans="1:11">
      <c r="A1048547" s="557"/>
      <c r="B1048547" s="558"/>
      <c r="C1048547" s="558"/>
      <c r="D1048547" s="558"/>
      <c r="E1048547" s="558"/>
      <c r="F1048547" s="558"/>
      <c r="G1048547" s="558"/>
      <c r="H1048547" s="558"/>
      <c r="I1048547" s="558"/>
      <c r="J1048547" s="558"/>
      <c r="K1048547" s="558"/>
    </row>
    <row r="1048548" spans="1:11">
      <c r="A1048548" s="557"/>
      <c r="B1048548" s="558"/>
      <c r="C1048548" s="558"/>
      <c r="D1048548" s="558"/>
      <c r="E1048548" s="558"/>
      <c r="F1048548" s="558"/>
      <c r="G1048548" s="558"/>
      <c r="H1048548" s="558"/>
      <c r="I1048548" s="558"/>
      <c r="J1048548" s="558"/>
      <c r="K1048548" s="558"/>
    </row>
    <row r="1048549" spans="1:11">
      <c r="A1048549" s="557"/>
      <c r="B1048549" s="558"/>
      <c r="C1048549" s="558"/>
      <c r="D1048549" s="558"/>
      <c r="E1048549" s="558"/>
      <c r="F1048549" s="558"/>
      <c r="G1048549" s="558"/>
      <c r="H1048549" s="558"/>
      <c r="I1048549" s="558"/>
      <c r="J1048549" s="558"/>
      <c r="K1048549" s="558"/>
    </row>
    <row r="1048550" spans="1:11">
      <c r="A1048550" s="557"/>
      <c r="B1048550" s="558"/>
      <c r="C1048550" s="558"/>
      <c r="D1048550" s="558"/>
      <c r="E1048550" s="558"/>
      <c r="F1048550" s="558"/>
      <c r="G1048550" s="558"/>
      <c r="H1048550" s="558"/>
      <c r="I1048550" s="558"/>
      <c r="J1048550" s="558"/>
      <c r="K1048550" s="558"/>
    </row>
    <row r="1048551" spans="1:11">
      <c r="A1048551" s="557"/>
      <c r="B1048551" s="558"/>
      <c r="C1048551" s="558"/>
      <c r="D1048551" s="558"/>
      <c r="E1048551" s="558"/>
      <c r="F1048551" s="558"/>
      <c r="G1048551" s="558"/>
      <c r="H1048551" s="558"/>
      <c r="I1048551" s="558"/>
      <c r="J1048551" s="558"/>
      <c r="K1048551" s="558"/>
    </row>
    <row r="1048552" spans="1:11">
      <c r="A1048552" s="557"/>
      <c r="B1048552" s="558"/>
      <c r="C1048552" s="558"/>
      <c r="D1048552" s="558"/>
      <c r="E1048552" s="558"/>
      <c r="F1048552" s="558"/>
      <c r="G1048552" s="558"/>
      <c r="H1048552" s="558"/>
      <c r="I1048552" s="558"/>
      <c r="J1048552" s="558"/>
      <c r="K1048552" s="558"/>
    </row>
    <row r="1048553" spans="1:11">
      <c r="A1048553" s="557"/>
      <c r="B1048553" s="558"/>
      <c r="C1048553" s="558"/>
      <c r="D1048553" s="558"/>
      <c r="E1048553" s="558"/>
      <c r="F1048553" s="558"/>
      <c r="G1048553" s="558"/>
      <c r="H1048553" s="558"/>
      <c r="I1048553" s="558"/>
      <c r="J1048553" s="558"/>
      <c r="K1048553" s="558"/>
    </row>
    <row r="1048554" spans="1:11">
      <c r="A1048554" s="557"/>
      <c r="B1048554" s="558"/>
      <c r="C1048554" s="558"/>
      <c r="D1048554" s="558"/>
      <c r="E1048554" s="558"/>
      <c r="F1048554" s="558"/>
      <c r="G1048554" s="558"/>
      <c r="H1048554" s="558"/>
      <c r="I1048554" s="558"/>
      <c r="J1048554" s="558"/>
      <c r="K1048554" s="558"/>
    </row>
    <row r="1048555" spans="1:11">
      <c r="A1048555" s="557"/>
      <c r="B1048555" s="558"/>
      <c r="C1048555" s="558"/>
      <c r="D1048555" s="558"/>
      <c r="E1048555" s="558"/>
      <c r="F1048555" s="558"/>
      <c r="G1048555" s="558"/>
      <c r="H1048555" s="558"/>
      <c r="I1048555" s="558"/>
      <c r="J1048555" s="558"/>
      <c r="K1048555" s="558"/>
    </row>
    <row r="1048556" spans="1:11">
      <c r="A1048556" s="557"/>
      <c r="B1048556" s="558"/>
      <c r="C1048556" s="558"/>
      <c r="D1048556" s="558"/>
      <c r="E1048556" s="558"/>
      <c r="F1048556" s="558"/>
      <c r="G1048556" s="558"/>
      <c r="H1048556" s="558"/>
      <c r="I1048556" s="558"/>
      <c r="J1048556" s="558"/>
      <c r="K1048556" s="558"/>
    </row>
    <row r="1048557" spans="1:11">
      <c r="A1048557" s="557"/>
      <c r="B1048557" s="557">
        <v>2021</v>
      </c>
      <c r="C1048557" s="557">
        <v>2020</v>
      </c>
      <c r="D1048557" s="557">
        <v>2019</v>
      </c>
      <c r="E1048557" s="557">
        <v>2018</v>
      </c>
      <c r="F1048557" s="557">
        <v>2017</v>
      </c>
      <c r="G1048557" s="557"/>
      <c r="H1048557" s="557"/>
      <c r="I1048557" s="557"/>
      <c r="J1048557" s="558"/>
      <c r="K1048557" s="558"/>
    </row>
    <row r="1048558" spans="1:11" ht="30.75">
      <c r="A1048558" s="607" t="s">
        <v>599</v>
      </c>
      <c r="B1048558" s="608">
        <f t="shared" ref="B1048558:B1048566" si="37">J7/$J$6</f>
        <v>0</v>
      </c>
      <c r="C1048558" s="608">
        <f t="shared" ref="C1048558:C1048566" si="38">J17/$J$16</f>
        <v>0</v>
      </c>
      <c r="D1048558" s="608">
        <f t="shared" ref="D1048558:D1048566" si="39">J27/$J$26</f>
        <v>0</v>
      </c>
      <c r="E1048558" s="608">
        <f t="shared" ref="E1048558:E1048566" si="40">J37/$J$36</f>
        <v>0</v>
      </c>
      <c r="F1048558" s="608">
        <f t="shared" ref="F1048558:F1048566" si="41">J47/$J$46</f>
        <v>0</v>
      </c>
      <c r="G1048558" s="557"/>
      <c r="H1048558" s="557"/>
      <c r="I1048558" s="557"/>
      <c r="J1048558" s="558"/>
      <c r="K1048558" s="558"/>
    </row>
    <row r="1048559" spans="1:11">
      <c r="A1048559" s="560" t="s">
        <v>42</v>
      </c>
      <c r="B1048559" s="608">
        <f t="shared" si="37"/>
        <v>2.6183282980866064E-2</v>
      </c>
      <c r="C1048559" s="608">
        <f t="shared" si="38"/>
        <v>2.9582366589327145E-2</v>
      </c>
      <c r="D1048559" s="608">
        <f t="shared" si="39"/>
        <v>3.9545229856648545E-2</v>
      </c>
      <c r="E1048559" s="608">
        <f t="shared" si="40"/>
        <v>4.3545878693623641E-2</v>
      </c>
      <c r="F1048559" s="608">
        <f t="shared" si="41"/>
        <v>4.5502645502645503E-2</v>
      </c>
      <c r="G1048559" s="560"/>
      <c r="H1048559" s="560"/>
      <c r="I1048559" s="560"/>
      <c r="J1048559" s="558"/>
      <c r="K1048559" s="558"/>
    </row>
    <row r="1048560" spans="1:11">
      <c r="A1048560" s="560" t="s">
        <v>60</v>
      </c>
      <c r="B1048560" s="608">
        <f t="shared" si="37"/>
        <v>0.16364551863041288</v>
      </c>
      <c r="C1048560" s="608">
        <f t="shared" si="38"/>
        <v>0.18329466357308585</v>
      </c>
      <c r="D1048560" s="608">
        <f t="shared" si="39"/>
        <v>0.17943648047454275</v>
      </c>
      <c r="E1048560" s="608">
        <f t="shared" si="40"/>
        <v>0.19491964748574392</v>
      </c>
      <c r="F1048560" s="608">
        <f t="shared" si="41"/>
        <v>0.21322751322751324</v>
      </c>
      <c r="G1048560" s="560"/>
      <c r="H1048560" s="560"/>
      <c r="I1048560" s="560"/>
      <c r="J1048560" s="558"/>
      <c r="K1048560" s="558"/>
    </row>
    <row r="1048561" spans="1:11">
      <c r="A1048561" s="560" t="s">
        <v>43</v>
      </c>
      <c r="B1048561" s="608">
        <f t="shared" si="37"/>
        <v>0.24169184290030213</v>
      </c>
      <c r="C1048561" s="608">
        <f t="shared" si="38"/>
        <v>0.22679814385150812</v>
      </c>
      <c r="D1048561" s="608">
        <f t="shared" si="39"/>
        <v>0.23727137913989124</v>
      </c>
      <c r="E1048561" s="608">
        <f t="shared" si="40"/>
        <v>0.22446863659927424</v>
      </c>
      <c r="F1048561" s="608">
        <f t="shared" si="41"/>
        <v>0.23809523809523808</v>
      </c>
      <c r="G1048561" s="560"/>
      <c r="H1048561" s="560"/>
      <c r="I1048561" s="560"/>
      <c r="J1048561" s="558"/>
      <c r="K1048561" s="558"/>
    </row>
    <row r="1048562" spans="1:11">
      <c r="A1048562" s="560" t="s">
        <v>61</v>
      </c>
      <c r="B1048562" s="608">
        <f t="shared" si="37"/>
        <v>0.18277945619335348</v>
      </c>
      <c r="C1048562" s="608">
        <f t="shared" si="38"/>
        <v>0.21171693735498839</v>
      </c>
      <c r="D1048562" s="608">
        <f t="shared" si="39"/>
        <v>0.19426594167078595</v>
      </c>
      <c r="E1048562" s="608">
        <f t="shared" si="40"/>
        <v>0.18351477449455678</v>
      </c>
      <c r="F1048562" s="608">
        <f t="shared" si="41"/>
        <v>0.16984126984126985</v>
      </c>
      <c r="G1048562" s="560"/>
      <c r="H1048562" s="560"/>
      <c r="I1048562" s="560"/>
      <c r="J1048562" s="558"/>
      <c r="K1048562" s="558"/>
    </row>
    <row r="1048563" spans="1:11">
      <c r="A1048563" s="560" t="s">
        <v>44</v>
      </c>
      <c r="B1048563" s="608">
        <f t="shared" si="37"/>
        <v>0.14904330312185296</v>
      </c>
      <c r="C1048563" s="608">
        <f t="shared" si="38"/>
        <v>0.1148491879350348</v>
      </c>
      <c r="D1048563" s="608">
        <f t="shared" si="39"/>
        <v>0.13445378151260504</v>
      </c>
      <c r="E1048563" s="608">
        <f t="shared" si="40"/>
        <v>0.14204250907205807</v>
      </c>
      <c r="F1048563" s="608">
        <f t="shared" si="41"/>
        <v>0.13386243386243385</v>
      </c>
      <c r="G1048563" s="560"/>
      <c r="H1048563" s="560"/>
      <c r="I1048563" s="560"/>
      <c r="J1048563" s="558"/>
      <c r="K1048563" s="558"/>
    </row>
    <row r="1048564" spans="1:11">
      <c r="A1048564" s="560" t="s">
        <v>45</v>
      </c>
      <c r="B1048564" s="608">
        <f t="shared" si="37"/>
        <v>0.10574018126888217</v>
      </c>
      <c r="C1048564" s="608">
        <f t="shared" si="38"/>
        <v>9.6287703016241302E-2</v>
      </c>
      <c r="D1048564" s="608">
        <f t="shared" si="39"/>
        <v>8.3539298072170046E-2</v>
      </c>
      <c r="E1048564" s="608">
        <f t="shared" si="40"/>
        <v>9.1757387247278388E-2</v>
      </c>
      <c r="F1048564" s="608">
        <f t="shared" si="41"/>
        <v>8.4656084656084651E-2</v>
      </c>
      <c r="G1048564" s="560"/>
      <c r="H1048564" s="560"/>
      <c r="I1048564" s="560"/>
      <c r="J1048564" s="558"/>
      <c r="K1048564" s="558"/>
    </row>
    <row r="1048565" spans="1:11">
      <c r="A1048565" s="560" t="s">
        <v>46</v>
      </c>
      <c r="B1048565" s="608">
        <f t="shared" si="37"/>
        <v>5.9919436052366569E-2</v>
      </c>
      <c r="C1048565" s="608">
        <f t="shared" si="38"/>
        <v>5.916473317865429E-2</v>
      </c>
      <c r="D1048565" s="608">
        <f t="shared" si="39"/>
        <v>6.228373702422145E-2</v>
      </c>
      <c r="E1048565" s="608">
        <f t="shared" si="40"/>
        <v>5.4432348367029551E-2</v>
      </c>
      <c r="F1048565" s="608">
        <f t="shared" si="41"/>
        <v>5.0264550264550262E-2</v>
      </c>
      <c r="G1048565" s="560"/>
      <c r="H1048565" s="560"/>
      <c r="I1048565" s="560"/>
      <c r="J1048565" s="558"/>
      <c r="K1048565" s="558"/>
    </row>
    <row r="1048566" spans="1:11">
      <c r="A1048566" s="560" t="s">
        <v>98</v>
      </c>
      <c r="B1048566" s="608">
        <f t="shared" si="37"/>
        <v>7.0996978851963752E-2</v>
      </c>
      <c r="C1048566" s="608">
        <f t="shared" si="38"/>
        <v>7.8306264501160086E-2</v>
      </c>
      <c r="D1048566" s="608">
        <f t="shared" si="39"/>
        <v>6.9204152249134954E-2</v>
      </c>
      <c r="E1048566" s="608">
        <f t="shared" si="40"/>
        <v>6.5318818040435461E-2</v>
      </c>
      <c r="F1048566" s="608">
        <f t="shared" si="41"/>
        <v>6.4550264550264552E-2</v>
      </c>
      <c r="G1048566" s="560"/>
      <c r="H1048566" s="560"/>
      <c r="I1048566" s="560"/>
      <c r="J1048566" s="558"/>
      <c r="K1048566" s="558"/>
    </row>
    <row r="1048567" spans="1:11">
      <c r="A1048567" s="560"/>
      <c r="B1048567" s="560"/>
      <c r="C1048567" s="560"/>
      <c r="D1048567" s="560"/>
      <c r="E1048567" s="560"/>
      <c r="F1048567" s="560"/>
      <c r="G1048567" s="560"/>
      <c r="H1048567" s="560"/>
      <c r="I1048567" s="560"/>
      <c r="J1048567" s="558"/>
      <c r="K1048567" s="558"/>
    </row>
    <row r="1048568" spans="1:11">
      <c r="A1048568" s="557"/>
      <c r="B1048568" s="557" t="s">
        <v>42</v>
      </c>
      <c r="C1048568" s="557" t="s">
        <v>60</v>
      </c>
      <c r="D1048568" s="557" t="s">
        <v>43</v>
      </c>
      <c r="E1048568" s="557" t="s">
        <v>61</v>
      </c>
      <c r="F1048568" s="557" t="s">
        <v>44</v>
      </c>
      <c r="G1048568" s="557" t="s">
        <v>45</v>
      </c>
      <c r="H1048568" s="557" t="s">
        <v>46</v>
      </c>
      <c r="I1048568" s="557" t="s">
        <v>98</v>
      </c>
      <c r="J1048568" s="558"/>
      <c r="K1048568" s="558"/>
    </row>
    <row r="1048569" spans="1:11">
      <c r="A1048569" s="557">
        <v>2021</v>
      </c>
      <c r="B1048569" s="608">
        <f t="shared" ref="B1048569:I1048569" si="42">B6/$J$6</f>
        <v>2.014098690835851E-3</v>
      </c>
      <c r="C1048569" s="608">
        <f t="shared" si="42"/>
        <v>5.5891238670694864E-2</v>
      </c>
      <c r="D1048569" s="608">
        <f t="shared" si="42"/>
        <v>0.20191339375629405</v>
      </c>
      <c r="E1048569" s="608">
        <f t="shared" si="42"/>
        <v>0.22960725075528701</v>
      </c>
      <c r="F1048569" s="608">
        <f t="shared" si="42"/>
        <v>0.162134944612286</v>
      </c>
      <c r="G1048569" s="608">
        <f t="shared" si="42"/>
        <v>0.13091641490433031</v>
      </c>
      <c r="H1048569" s="608">
        <f t="shared" si="42"/>
        <v>7.6535750251762333E-2</v>
      </c>
      <c r="I1048569" s="608">
        <f t="shared" si="42"/>
        <v>0.14098690835850958</v>
      </c>
      <c r="J1048569" s="558"/>
      <c r="K1048569" s="558"/>
    </row>
    <row r="1048570" spans="1:11">
      <c r="A1048570" s="560">
        <v>2020</v>
      </c>
      <c r="B1048570" s="609">
        <f t="shared" ref="B1048570:I1048570" si="43">B16/$J$16</f>
        <v>2.3201856148491878E-3</v>
      </c>
      <c r="C1048570" s="609">
        <f t="shared" si="43"/>
        <v>6.6705336426914147E-2</v>
      </c>
      <c r="D1048570" s="609">
        <f t="shared" si="43"/>
        <v>0.21751740139211137</v>
      </c>
      <c r="E1048570" s="609">
        <f t="shared" si="43"/>
        <v>0.2140371229698376</v>
      </c>
      <c r="F1048570" s="609">
        <f t="shared" si="43"/>
        <v>0.14791183294663574</v>
      </c>
      <c r="G1048570" s="609">
        <f t="shared" si="43"/>
        <v>0.10556844547563805</v>
      </c>
      <c r="H1048570" s="609">
        <f t="shared" si="43"/>
        <v>7.8306264501160086E-2</v>
      </c>
      <c r="I1048570" s="609">
        <f t="shared" si="43"/>
        <v>0.16763341067285384</v>
      </c>
      <c r="J1048570" s="558"/>
      <c r="K1048570" s="558"/>
    </row>
    <row r="1048571" spans="1:11">
      <c r="A1048571" s="560">
        <v>2019</v>
      </c>
      <c r="B1048571" s="609">
        <f t="shared" ref="B1048571:I1048571" si="44">B26/$J$26</f>
        <v>2.4715768660405341E-3</v>
      </c>
      <c r="C1048571" s="609">
        <f t="shared" si="44"/>
        <v>7.8596144340088978E-2</v>
      </c>
      <c r="D1048571" s="609">
        <f t="shared" si="44"/>
        <v>0.21453287197231835</v>
      </c>
      <c r="E1048571" s="609">
        <f t="shared" si="44"/>
        <v>0.22738507167572911</v>
      </c>
      <c r="F1048571" s="609">
        <f t="shared" si="44"/>
        <v>0.15373208106772121</v>
      </c>
      <c r="G1048571" s="609">
        <f t="shared" si="44"/>
        <v>0.10430054374691053</v>
      </c>
      <c r="H1048571" s="609">
        <f t="shared" si="44"/>
        <v>6.8709836875926841E-2</v>
      </c>
      <c r="I1048571" s="609">
        <f t="shared" si="44"/>
        <v>0.15027187345526447</v>
      </c>
      <c r="J1048571" s="558"/>
      <c r="K1048571" s="558"/>
    </row>
    <row r="1048572" spans="1:11">
      <c r="A1048572" s="557">
        <v>2018</v>
      </c>
      <c r="B1048572" s="609">
        <f t="shared" ref="B1048572:I1048572" si="45">B36/$J$36</f>
        <v>3.6288232244686366E-3</v>
      </c>
      <c r="C1048572" s="609">
        <f t="shared" si="45"/>
        <v>8.7610160705028514E-2</v>
      </c>
      <c r="D1048572" s="609">
        <f t="shared" si="45"/>
        <v>0.20684292379471228</v>
      </c>
      <c r="E1048572" s="609">
        <f t="shared" si="45"/>
        <v>0.19854847071021253</v>
      </c>
      <c r="F1048572" s="609">
        <f t="shared" si="45"/>
        <v>0.15033696215655781</v>
      </c>
      <c r="G1048572" s="609">
        <f t="shared" si="45"/>
        <v>0.10938310005184033</v>
      </c>
      <c r="H1048572" s="609">
        <f t="shared" si="45"/>
        <v>8.0352514256091245E-2</v>
      </c>
      <c r="I1048572" s="609">
        <f t="shared" si="45"/>
        <v>0.16329704510108864</v>
      </c>
      <c r="J1048572" s="558"/>
      <c r="K1048572" s="558"/>
    </row>
    <row r="1048573" spans="1:11">
      <c r="A1048573" s="560">
        <v>2017</v>
      </c>
      <c r="B1048573" s="609">
        <f t="shared" ref="B1048573:I1048573" si="46">B46/$J$46</f>
        <v>2.1164021164021165E-3</v>
      </c>
      <c r="C1048573" s="609">
        <f t="shared" si="46"/>
        <v>8.2539682539682538E-2</v>
      </c>
      <c r="D1048573" s="609">
        <f t="shared" si="46"/>
        <v>0.2544973544973545</v>
      </c>
      <c r="E1048573" s="609">
        <f t="shared" si="46"/>
        <v>0.18465608465608466</v>
      </c>
      <c r="F1048573" s="609">
        <f t="shared" si="46"/>
        <v>0.14708994708994708</v>
      </c>
      <c r="G1048573" s="609">
        <f t="shared" si="46"/>
        <v>0.10476190476190476</v>
      </c>
      <c r="H1048573" s="609">
        <f t="shared" si="46"/>
        <v>6.6666666666666666E-2</v>
      </c>
      <c r="I1048573" s="609">
        <f t="shared" si="46"/>
        <v>0.15767195767195769</v>
      </c>
      <c r="J1048573" s="558"/>
      <c r="K1048573" s="558"/>
    </row>
    <row r="1048574" spans="1:11">
      <c r="A1048574" s="557"/>
      <c r="B1048574" s="558"/>
      <c r="C1048574" s="558"/>
      <c r="D1048574" s="558"/>
      <c r="E1048574" s="558"/>
      <c r="F1048574" s="558"/>
      <c r="G1048574" s="558"/>
      <c r="H1048574" s="558"/>
      <c r="I1048574" s="558"/>
      <c r="J1048574" s="558"/>
      <c r="K1048574" s="558"/>
    </row>
    <row r="1048575" spans="1:11">
      <c r="A1048575" s="557"/>
      <c r="B1048575" s="558"/>
      <c r="C1048575" s="558"/>
      <c r="D1048575" s="558"/>
      <c r="E1048575" s="558"/>
      <c r="F1048575" s="558"/>
      <c r="G1048575" s="558"/>
      <c r="H1048575" s="558"/>
      <c r="I1048575" s="558"/>
      <c r="J1048575" s="558"/>
      <c r="K1048575" s="558"/>
    </row>
    <row r="1048576" spans="1:11">
      <c r="A1048576" s="557"/>
      <c r="B1048576" s="558"/>
      <c r="C1048576" s="558"/>
      <c r="D1048576" s="558"/>
      <c r="E1048576" s="558"/>
      <c r="F1048576" s="558"/>
      <c r="G1048576" s="558"/>
      <c r="H1048576" s="558"/>
      <c r="I1048576" s="558"/>
      <c r="J1048576" s="558"/>
      <c r="K1048576" s="558"/>
    </row>
  </sheetData>
  <mergeCells count="4">
    <mergeCell ref="A1:A2"/>
    <mergeCell ref="A4:A5"/>
    <mergeCell ref="J4:J5"/>
    <mergeCell ref="I1:J2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75" max="9" man="1"/>
  </rowBreaks>
  <colBreaks count="1" manualBreakCount="1">
    <brk id="10" max="29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E5119-F2B9-4D45-A89B-B041C0D706AD}">
  <sheetPr>
    <tabColor rgb="FFDACFAA"/>
  </sheetPr>
  <dimension ref="A1:J1048478"/>
  <sheetViews>
    <sheetView showGridLines="0" rightToLeft="1" zoomScaleNormal="100" zoomScaleSheetLayoutView="100" workbookViewId="0">
      <selection activeCell="M33" sqref="M33"/>
    </sheetView>
  </sheetViews>
  <sheetFormatPr defaultColWidth="9.140625" defaultRowHeight="12.75"/>
  <cols>
    <col min="1" max="1" width="9.140625" style="2" customWidth="1"/>
    <col min="2" max="10" width="9.140625" style="3" customWidth="1"/>
    <col min="11" max="16384" width="9.140625" style="3"/>
  </cols>
  <sheetData>
    <row r="1" spans="1:10" ht="18" customHeight="1">
      <c r="A1" s="296" t="s">
        <v>357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513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514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2.75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</row>
    <row r="5" spans="1:10" ht="12.75" customHeight="1">
      <c r="J5" s="76"/>
    </row>
    <row r="6" spans="1:10" ht="12.75" customHeight="1"/>
    <row r="7" spans="1:10" ht="12.75" customHeight="1">
      <c r="A7" s="46"/>
      <c r="B7" s="46"/>
      <c r="C7" s="46"/>
      <c r="D7" s="46"/>
      <c r="E7" s="46"/>
      <c r="F7" s="46"/>
      <c r="G7" s="46"/>
      <c r="H7" s="46"/>
      <c r="I7" s="46"/>
      <c r="J7" s="9"/>
    </row>
    <row r="8" spans="1:10" ht="12.75" customHeight="1">
      <c r="A8" s="46"/>
      <c r="B8" s="51"/>
      <c r="C8" s="51"/>
      <c r="D8" s="51"/>
      <c r="E8" s="51"/>
      <c r="F8" s="51"/>
      <c r="G8" s="51"/>
      <c r="H8" s="51"/>
      <c r="I8" s="51"/>
      <c r="J8" s="51"/>
    </row>
    <row r="9" spans="1:10" ht="12.75" customHeight="1">
      <c r="A9" s="46"/>
      <c r="B9" s="46"/>
      <c r="C9" s="46"/>
      <c r="D9" s="46"/>
      <c r="E9" s="46"/>
      <c r="F9" s="46"/>
      <c r="G9" s="46"/>
      <c r="H9" s="46"/>
      <c r="I9" s="46"/>
      <c r="J9" s="46"/>
    </row>
    <row r="10" spans="1:10" ht="12.75" customHeight="1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2.75" customHeight="1">
      <c r="A11" s="46"/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2.75" customHeight="1">
      <c r="A12" s="46"/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2.75" customHeight="1">
      <c r="A13" s="46"/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12.75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</row>
    <row r="15" spans="1:10" ht="12.75" customHeight="1">
      <c r="A15" s="46"/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12.75" customHeight="1">
      <c r="A16" s="46"/>
      <c r="B16" s="46"/>
      <c r="C16" s="46"/>
      <c r="D16" s="46"/>
      <c r="E16" s="46"/>
      <c r="F16" s="46"/>
      <c r="G16" s="46"/>
      <c r="H16" s="46"/>
      <c r="I16" s="46"/>
      <c r="J16" s="46"/>
    </row>
    <row r="17" spans="1:10" ht="12.75" customHeight="1">
      <c r="A17" s="46"/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12.75" customHeight="1">
      <c r="A18" s="46"/>
      <c r="B18" s="46"/>
      <c r="C18" s="46"/>
      <c r="D18" s="46"/>
      <c r="E18" s="46"/>
      <c r="F18" s="46"/>
      <c r="G18" s="46"/>
      <c r="H18" s="46"/>
      <c r="I18" s="46"/>
      <c r="J18" s="46"/>
    </row>
    <row r="19" spans="1:10" ht="12.75" customHeight="1">
      <c r="B19" s="46"/>
    </row>
    <row r="20" spans="1:10" ht="12.75" customHeight="1">
      <c r="B20" s="46"/>
      <c r="C20" s="46"/>
      <c r="D20" s="46"/>
      <c r="E20" s="46"/>
      <c r="F20" s="46"/>
      <c r="G20" s="46"/>
      <c r="H20" s="46"/>
      <c r="I20" s="46"/>
      <c r="J20" s="46"/>
    </row>
    <row r="21" spans="1:10" ht="12.75" customHeight="1">
      <c r="B21" s="46"/>
      <c r="C21" s="46"/>
      <c r="D21" s="46"/>
      <c r="E21" s="46"/>
      <c r="F21" s="46"/>
      <c r="G21" s="46"/>
      <c r="H21" s="46"/>
      <c r="I21" s="46"/>
      <c r="J21" s="46"/>
    </row>
    <row r="22" spans="1:10" ht="18" customHeight="1">
      <c r="A22" s="296" t="s">
        <v>358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21" customHeight="1">
      <c r="A23" s="320" t="s">
        <v>516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0" ht="21" customHeight="1">
      <c r="A24" s="277" t="s">
        <v>515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25" spans="1:10" ht="12.75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</row>
    <row r="26" spans="1:10" ht="12.75" customHeight="1"/>
    <row r="27" spans="1:10" ht="12.75" customHeight="1"/>
    <row r="28" spans="1:10" ht="12.75" customHeight="1"/>
    <row r="29" spans="1:10" ht="12.75" customHeight="1"/>
    <row r="30" spans="1:10" ht="12.75" customHeight="1"/>
    <row r="31" spans="1:10" ht="12.75" customHeight="1"/>
    <row r="32" spans="1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1048474" spans="1:9">
      <c r="B1048474" s="151"/>
      <c r="C1048474" s="151"/>
      <c r="D1048474" s="151"/>
      <c r="E1048474" s="151"/>
      <c r="F1048474" s="151"/>
      <c r="G1048474" s="151"/>
      <c r="H1048474" s="151"/>
      <c r="I1048474" s="151"/>
    </row>
    <row r="1048475" spans="1:9" ht="14.25">
      <c r="A1048475" s="152"/>
      <c r="B1048475" s="153"/>
      <c r="C1048475" s="153"/>
      <c r="D1048475" s="153"/>
      <c r="E1048475" s="153"/>
      <c r="F1048475" s="153"/>
      <c r="G1048475" s="153"/>
      <c r="H1048475" s="153"/>
      <c r="I1048475" s="153"/>
    </row>
    <row r="1048476" spans="1:9" ht="14.25">
      <c r="A1048476" s="152"/>
      <c r="B1048476" s="153"/>
      <c r="C1048476" s="153"/>
      <c r="D1048476" s="153"/>
      <c r="E1048476" s="153"/>
      <c r="F1048476" s="153"/>
      <c r="G1048476" s="153"/>
      <c r="H1048476" s="153"/>
      <c r="I1048476" s="153"/>
    </row>
    <row r="1048477" spans="1:9" ht="14.25">
      <c r="A1048477" s="152"/>
      <c r="B1048477" s="154"/>
      <c r="C1048477" s="154"/>
      <c r="D1048477" s="154"/>
      <c r="E1048477" s="154"/>
      <c r="F1048477" s="154"/>
      <c r="G1048477" s="154"/>
      <c r="H1048477" s="154"/>
      <c r="I1048477" s="154"/>
    </row>
    <row r="1048478" spans="1:9" ht="14.25">
      <c r="A1048478" s="155"/>
      <c r="B1048478" s="154"/>
      <c r="C1048478" s="154"/>
      <c r="D1048478" s="154"/>
      <c r="E1048478" s="154"/>
      <c r="F1048478" s="154"/>
      <c r="G1048478" s="154"/>
      <c r="H1048478" s="154"/>
      <c r="I1048478" s="154"/>
    </row>
  </sheetData>
  <mergeCells count="1">
    <mergeCell ref="A4:J4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E37"/>
  <sheetViews>
    <sheetView showGridLines="0" rightToLeft="1" zoomScaleNormal="100" zoomScaleSheetLayoutView="100" workbookViewId="0"/>
  </sheetViews>
  <sheetFormatPr defaultRowHeight="18.75"/>
  <cols>
    <col min="1" max="1" width="46.7109375" style="130" customWidth="1"/>
    <col min="2" max="2" width="5.7109375" style="37" customWidth="1"/>
    <col min="3" max="3" width="46.7109375" style="36" customWidth="1"/>
    <col min="6" max="16384" width="9.140625" style="35"/>
  </cols>
  <sheetData>
    <row r="1" spans="1:3" customFormat="1" ht="23.25">
      <c r="A1" s="187" t="s">
        <v>200</v>
      </c>
      <c r="B1" s="188" t="s">
        <v>213</v>
      </c>
      <c r="C1" s="189" t="s">
        <v>216</v>
      </c>
    </row>
    <row r="2" spans="1:3" customFormat="1" ht="35.1" customHeight="1">
      <c r="A2" s="191" t="str">
        <f>'T01'!B1</f>
        <v>حالات الزواج وحالات الطلاق حسب الجنسية والجنس</v>
      </c>
      <c r="B2" s="190">
        <v>1</v>
      </c>
      <c r="C2" s="192" t="str">
        <f>'T01'!B2</f>
        <v>Marriage and Divorce Cases by Nationality and Sex</v>
      </c>
    </row>
    <row r="3" spans="1:3" customFormat="1" ht="35.1" customHeight="1">
      <c r="A3" s="191" t="str">
        <f>'T02'!B1</f>
        <v>معدلات الزواج والطلاق</v>
      </c>
      <c r="B3" s="190">
        <v>2</v>
      </c>
      <c r="C3" s="192" t="str">
        <f>'T02'!B2</f>
        <v>Marriage and Divorce Rates</v>
      </c>
    </row>
    <row r="4" spans="1:3" customFormat="1" ht="35.1" customHeight="1">
      <c r="A4" s="191" t="str">
        <f>T03A!B1</f>
        <v>حالات الزواج حسب الجنسية والشهر</v>
      </c>
      <c r="B4" s="190" t="s">
        <v>323</v>
      </c>
      <c r="C4" s="192" t="str">
        <f>T03A!B2</f>
        <v>Marriage Cases by Nationality and Month</v>
      </c>
    </row>
    <row r="5" spans="1:3" customFormat="1" ht="35.1" customHeight="1">
      <c r="A5" s="191" t="str">
        <f>T03B!B1</f>
        <v>حالات الطلاق حسب الجنسية والشهر</v>
      </c>
      <c r="B5" s="190" t="s">
        <v>324</v>
      </c>
      <c r="C5" s="192" t="str">
        <f>T03B!B2</f>
        <v>Divorce Cases by Nationality and Month</v>
      </c>
    </row>
    <row r="6" spans="1:3" customFormat="1" ht="35.1" customHeight="1">
      <c r="A6" s="191" t="str">
        <f>'T04'!B1</f>
        <v>حالات الزواج والطلاق حسب مجموعات الجنسية الرئيسية</v>
      </c>
      <c r="B6" s="190">
        <v>4</v>
      </c>
      <c r="C6" s="192" t="str">
        <f>'T04'!B2</f>
        <v>Marriage and Divorce Cases by Major Groups of Nationality</v>
      </c>
    </row>
    <row r="7" spans="1:3" customFormat="1" ht="35.1" customHeight="1">
      <c r="A7" s="191" t="str">
        <f>'T05'!C1</f>
        <v>حالات الزواج والطلاق حسب فئات السن، الجنسية والجنس</v>
      </c>
      <c r="B7" s="190">
        <v>5</v>
      </c>
      <c r="C7" s="192" t="str">
        <f>'T05'!C2</f>
        <v>Marriage and Divorce Cases by Age Groups, Nationality &amp; Sex</v>
      </c>
    </row>
    <row r="8" spans="1:3" customFormat="1" ht="35.1" customHeight="1">
      <c r="A8" s="191" t="str">
        <f>T06A!B1</f>
        <v xml:space="preserve">حالات الزواج حسب فئات السن </v>
      </c>
      <c r="B8" s="190" t="s">
        <v>326</v>
      </c>
      <c r="C8" s="192" t="str">
        <f>T06A!B2</f>
        <v>Marriage Cases by Age Groups</v>
      </c>
    </row>
    <row r="9" spans="1:3" customFormat="1" ht="35.1" customHeight="1">
      <c r="A9" s="191" t="str">
        <f>T06B!B1</f>
        <v xml:space="preserve">حالات الطلاق حسب فئات السن </v>
      </c>
      <c r="B9" s="190" t="s">
        <v>325</v>
      </c>
      <c r="C9" s="192" t="str">
        <f>T06B!B2</f>
        <v>Divorce Cases by Age Groups</v>
      </c>
    </row>
    <row r="10" spans="1:3" customFormat="1" ht="35.1" customHeight="1">
      <c r="A10" s="191" t="str">
        <f>'T07'!B1</f>
        <v>حالات الزواج حسب جنسية، أعلى تحصيل علمي وفئات سن الزوج</v>
      </c>
      <c r="B10" s="190">
        <v>7</v>
      </c>
      <c r="C10" s="192" t="str">
        <f>'T07'!B2</f>
        <v>Marriage Cases by Nationality, Highest Educational Attainment &amp; Age Groups of Husband</v>
      </c>
    </row>
    <row r="11" spans="1:3" customFormat="1" ht="35.1" customHeight="1">
      <c r="A11" s="191" t="str">
        <f>'T08'!B1</f>
        <v>حالات الزواج حسب جنسية وأعلى تحصيل علمي للزوج ومجموعات الجنسية الرئيسية للزوجة</v>
      </c>
      <c r="B11" s="190">
        <v>8</v>
      </c>
      <c r="C11" s="192" t="str">
        <f>'T08'!B2</f>
        <v>Marriage Cases by Nationality and Higher Education Attainment of Husband &amp; Major Nationality Groups of Wife</v>
      </c>
    </row>
    <row r="12" spans="1:3" customFormat="1" ht="35.1" customHeight="1">
      <c r="A12" s="191" t="str">
        <f>T09A!B1</f>
        <v>حالات الزواج (للزوج البحريني) حسب فئات سن الزوج، جنسية وفئات سن الزوجة</v>
      </c>
      <c r="B12" s="190" t="s">
        <v>189</v>
      </c>
      <c r="C12" s="192" t="str">
        <f>T09A!B2</f>
        <v xml:space="preserve">Marriage Cases (Bahraini Husband) by Age Groups of Husband, Nationality &amp; Age Groups of Wife </v>
      </c>
    </row>
    <row r="13" spans="1:3" customFormat="1" ht="35.1" customHeight="1">
      <c r="A13" s="191" t="str">
        <f>T09B!B1</f>
        <v xml:space="preserve">حالات الزواج (للزوج غير البحريني) حسب فئات سن الزوج، جنسية وفئات سن الزوجة </v>
      </c>
      <c r="B13" s="190" t="s">
        <v>190</v>
      </c>
      <c r="C13" s="192" t="str">
        <f>T09B!B2</f>
        <v xml:space="preserve"> Marriage Cases (Non-Bahraini Husband) by Age Groups of Husbansd, Nationality &amp; Age Groups of Wife </v>
      </c>
    </row>
    <row r="14" spans="1:3" customFormat="1" ht="35.1" customHeight="1">
      <c r="A14" s="191" t="str">
        <f>T10A!B1</f>
        <v xml:space="preserve"> حالات الزواج (للزوج البحريني) حسب أعلى تحصيل علمي للزوج، جنسية وأعلى تحصيل علمي للزوجة </v>
      </c>
      <c r="B14" s="190" t="s">
        <v>191</v>
      </c>
      <c r="C14" s="192" t="str">
        <f>T10A!B2</f>
        <v xml:space="preserve"> Marriage Cases (Bahraini Husband) by Highest Educational Attainment of Husband , Nationality &amp; Highest Educational Attainment of Wife</v>
      </c>
    </row>
    <row r="15" spans="1:3" customFormat="1" ht="35.1" customHeight="1">
      <c r="A15" s="191" t="str">
        <f>T10B!B1</f>
        <v xml:space="preserve">حالات الزواج (للزوج غير البحريني) حسب أعلى تحصيل علمي للزوج، جنسية وأعلى تحصيل علمي للزوجة </v>
      </c>
      <c r="B15" s="190" t="s">
        <v>192</v>
      </c>
      <c r="C15" s="192" t="str">
        <f>T10B!B2</f>
        <v>Marriage Cases of (Non-Bahraini Husband) by Highest Educational Attainment of Husband, Nationality &amp; Highest Educational Attainment of Wife</v>
      </c>
    </row>
    <row r="16" spans="1:3" customFormat="1" ht="35.1" customHeight="1">
      <c r="A16" s="191" t="str">
        <f>'T11'!B1</f>
        <v>حالات الزواج حسب الجنسية، أعلى تحصيل علمي وفئات سن الزوجة</v>
      </c>
      <c r="B16" s="190">
        <v>11</v>
      </c>
      <c r="C16" s="192" t="str">
        <f>'T11'!B2</f>
        <v>Marriage Cases by Nationality, Highest Educational Attainment &amp; Age Groups of Wife</v>
      </c>
    </row>
    <row r="17" spans="1:3" customFormat="1" ht="35.1" customHeight="1">
      <c r="A17" s="191" t="str">
        <f>'T12'!B1</f>
        <v>حالات الزواج حسب الحالة الزواجية السابقة لكلا الزوجين</v>
      </c>
      <c r="B17" s="190">
        <v>12</v>
      </c>
      <c r="C17" s="192" t="str">
        <f>'T12'!B2</f>
        <v>Marriage Cases by Previous Marital Status of Couples</v>
      </c>
    </row>
    <row r="18" spans="1:3" customFormat="1" ht="35.1" customHeight="1">
      <c r="A18" s="191" t="str">
        <f>'T13'!B1</f>
        <v>حالات الزواج حسب الجنسية، أعلى تحصيل علمي والحالة الزواجية السابقة للزوج</v>
      </c>
      <c r="B18" s="190">
        <v>13</v>
      </c>
      <c r="C18" s="192" t="str">
        <f>'T13'!B2</f>
        <v xml:space="preserve">  Marriages Cases by Nationality, Highest Educational Attainment and Previous Marital Status of Husband</v>
      </c>
    </row>
    <row r="19" spans="1:3" customFormat="1" ht="35.1" customHeight="1">
      <c r="A19" s="191" t="str">
        <f>T14A!B1</f>
        <v>حالات الزواج (للزوج البحريني) حسب جنسية الزوجة وترتيب الزواج الحالي للزوج/الزوجة</v>
      </c>
      <c r="B19" s="190" t="s">
        <v>193</v>
      </c>
      <c r="C19" s="192" t="str">
        <f>T14A!B2</f>
        <v>Marriage Cases (Bahraini Husband) by Nationality of Wife &amp; Present Marriage Order of Husband/Wife</v>
      </c>
    </row>
    <row r="20" spans="1:3" customFormat="1" ht="35.1" customHeight="1">
      <c r="A20" s="191" t="str">
        <f>T14B!B1</f>
        <v>حالات الزواج (للزوج غير البحريني) حسب جنسية الزوجة وترتيب الزواج الحالي للزوج/الزوجة</v>
      </c>
      <c r="B20" s="190" t="s">
        <v>194</v>
      </c>
      <c r="C20" s="192" t="str">
        <f>T10B!B2</f>
        <v>Marriage Cases of (Non-Bahraini Husband) by Highest Educational Attainment of Husband, Nationality &amp; Highest Educational Attainment of Wife</v>
      </c>
    </row>
    <row r="21" spans="1:3" customFormat="1" ht="35.1" customHeight="1">
      <c r="A21" s="191" t="str">
        <f>'T15'!B1</f>
        <v>حالات الزواج حسب الجنسية، فئات السن وترتيب الزواج الحالي للزوج</v>
      </c>
      <c r="B21" s="190">
        <v>15</v>
      </c>
      <c r="C21" s="192" t="str">
        <f>'T15'!B2</f>
        <v xml:space="preserve"> Marriage Cases by Nationality, Age Groups &amp; Present Marriage Order of Husband</v>
      </c>
    </row>
    <row r="22" spans="1:3" customFormat="1" ht="35.1" customHeight="1">
      <c r="A22" s="191" t="str">
        <f>'T16'!B1</f>
        <v>حالات الزواج حسب الجنسية، فئات السن وترتيب الزواج الحالي للزوجة</v>
      </c>
      <c r="B22" s="190">
        <v>16</v>
      </c>
      <c r="C22" s="192" t="str">
        <f>'T16'!B2</f>
        <v>Marriage Cases by Nationality, Age Groups &amp; Present Marriage Order of Wife</v>
      </c>
    </row>
    <row r="23" spans="1:3" customFormat="1" ht="35.1" customHeight="1">
      <c r="A23" s="191" t="str">
        <f>'T17'!B1</f>
        <v>حالات الزواج حسب الجنسية، عدد الزوجات في العصمة وترتيب الزواج الحالي للزوج</v>
      </c>
      <c r="B23" s="190">
        <v>17</v>
      </c>
      <c r="C23" s="192" t="str">
        <f>'T17'!B2</f>
        <v>Marriage Cases by Nationality, Number of Wives &amp; Present Marriage Orderof Husband</v>
      </c>
    </row>
    <row r="24" spans="1:3" customFormat="1" ht="35.1" customHeight="1">
      <c r="A24" s="191" t="str">
        <f>'T18'!B1</f>
        <v>حالات الزواج حسب الجنسية، عدد الزوجات في العصمة وفئات السن للزوج</v>
      </c>
      <c r="B24" s="190">
        <v>18</v>
      </c>
      <c r="C24" s="192" t="str">
        <f>'T18'!B2</f>
        <v>Marriage Cases by Nationality, Number of Wives &amp; Age Groups of Husband</v>
      </c>
    </row>
    <row r="25" spans="1:3" customFormat="1" ht="35.1" customHeight="1">
      <c r="A25" s="191" t="str">
        <f>'T19'!B1</f>
        <v>حالات الزواج حسب الجنسية، عدد الزوجات في العصمة وأعلى تحصيل علمي للزوج</v>
      </c>
      <c r="B25" s="190">
        <v>19</v>
      </c>
      <c r="C25" s="192" t="str">
        <f>'T19'!B2</f>
        <v>Marriage Cases by Nationality, Number of Wives &amp; Highest Education Attainment of Husband</v>
      </c>
    </row>
    <row r="26" spans="1:3" customFormat="1" ht="35.1" customHeight="1">
      <c r="A26" s="191" t="str">
        <f>'T20'!B1</f>
        <v>حالات الزواج حسب جنسية، أعلى تحصيل علمي  للزوج وقيمة الصداق (دينار بحريني)</v>
      </c>
      <c r="B26" s="190">
        <v>20</v>
      </c>
      <c r="C26" s="192" t="str">
        <f>'T20'!B2</f>
        <v>Marriage Cases By Nationality, Highest Education Attainment of Husband &amp; Amount of Dowry (Bahraini Dinar)</v>
      </c>
    </row>
    <row r="27" spans="1:3" customFormat="1" ht="35.1" customHeight="1">
      <c r="A27" s="191" t="str">
        <f>'T21'!B1</f>
        <v>حالات الزواج حسب الجنسية، أعلى تحصيل علمي للزوجة وقيمة الصداق (دينار بحريني)</v>
      </c>
      <c r="B27" s="190">
        <v>21</v>
      </c>
      <c r="C27" s="192" t="str">
        <f>'T21'!B2</f>
        <v>Marriage Cases by Nationality, Highest Education Attainment of Wife &amp; Amount of Dowry (Bahraini Dinar)</v>
      </c>
    </row>
    <row r="28" spans="1:3" customFormat="1" ht="35.1" customHeight="1">
      <c r="A28" s="191" t="str">
        <f>'T22'!B1</f>
        <v>حالات الطلاق حسب جنسية، أعلى تحصيل علمي وفئات سن المطلق</v>
      </c>
      <c r="B28" s="190">
        <v>22</v>
      </c>
      <c r="C28" s="192" t="str">
        <f>'T22'!B2</f>
        <v>Divorce Cases by Nationality, Highest Educational Attainment &amp; Age Groups of Divorced Husband</v>
      </c>
    </row>
    <row r="29" spans="1:3" customFormat="1" ht="35.1" customHeight="1">
      <c r="A29" s="191" t="str">
        <f>'T23'!B1</f>
        <v>حالات الطلاق حسب جنسية وأعلى تحصيل علمي للمطلق ومجموعات الجنسية الرئيسية للمطلقة</v>
      </c>
      <c r="B29" s="190">
        <v>23</v>
      </c>
      <c r="C29" s="192" t="str">
        <f>'T23'!B2</f>
        <v>Divorce Cases by Nationality, Highest Educational Attainment of Divorced Husband &amp; Major Nationality Groups of Divorced Wife</v>
      </c>
    </row>
    <row r="30" spans="1:3" customFormat="1" ht="35.1" customHeight="1">
      <c r="A30" s="191" t="str">
        <f>'T24'!B1</f>
        <v>حالات الطلاق حسب جنسية وأعلى تحصيل علمي وفئات سن المطلقة</v>
      </c>
      <c r="B30" s="190">
        <v>24</v>
      </c>
      <c r="C30" s="192" t="str">
        <f>'T24'!B2</f>
        <v>Divorce Cases by Nationality, Highest Educational Attainment &amp; Age Groups of Divorced Wife</v>
      </c>
    </row>
    <row r="31" spans="1:3" customFormat="1" ht="35.1" customHeight="1">
      <c r="A31" s="191" t="str">
        <f>T25A!B1</f>
        <v>حالات طلاق البحرينيين حسب أعلى تحصيل علمي للمطلق، جنسية وأعلى تحصيل علمي للمطلقة</v>
      </c>
      <c r="B31" s="190" t="s">
        <v>195</v>
      </c>
      <c r="C31" s="192" t="str">
        <f>T25A!B2</f>
        <v>Divorce Cases of Bahraini Husband by Highest Educational Attainment of Divorced Husband, Nationality &amp; Highest  Educational Attainment of Divorced Wife</v>
      </c>
    </row>
    <row r="32" spans="1:3" customFormat="1" ht="35.1" customHeight="1">
      <c r="A32" s="191" t="str">
        <f>T25B!B1</f>
        <v xml:space="preserve">حالات طلاق غير البحرينيين حسب أعلى تحصيل علمي للمطلق، جنسية وأعلى تحصيل علمي للمطلقة </v>
      </c>
      <c r="B32" s="190" t="s">
        <v>196</v>
      </c>
      <c r="C32" s="192" t="str">
        <f>T25B!B2</f>
        <v>Divorce Cases of Non-Bahraini Husband by Highest Educational Attainment of Divorced Husband, Nationality &amp; Highest  Educational Attainment of Divorced Wife</v>
      </c>
    </row>
    <row r="33" spans="1:5" customFormat="1" ht="35.1" customHeight="1">
      <c r="A33" s="191" t="str">
        <f>'T26'!B1</f>
        <v>حالات الطلاق حسب جنسية، فئات السن ومدة الحياة الزواجية للمطلق</v>
      </c>
      <c r="B33" s="190">
        <v>26</v>
      </c>
      <c r="C33" s="192" t="str">
        <f>'T26'!B2</f>
        <v>Divorce Cases by Nationality, Age Groups &amp; Duration of Marriage of Divorced Husband</v>
      </c>
    </row>
    <row r="34" spans="1:5" customFormat="1" ht="35.1" customHeight="1">
      <c r="A34" s="191" t="str">
        <f>'T27'!B1</f>
        <v>حالات الطلاق حسب جنسية، فئات السن ومدة الحياة الزواجية للمطلقة</v>
      </c>
      <c r="B34" s="190">
        <v>27</v>
      </c>
      <c r="C34" s="192" t="str">
        <f>'T27'!B2</f>
        <v>Divorce Cases by Nationality, Age Groups &amp; Duration of Marriage of Divorced Wife</v>
      </c>
    </row>
    <row r="35" spans="1:5" customFormat="1" ht="35.1" customHeight="1">
      <c r="A35" s="191" t="str">
        <f>T28A!B1</f>
        <v>حالات الطلاق (للمطلق البحريني) حسب جنسية المطلقة، نوع الطلاق ومدة الحياة الزواجية</v>
      </c>
      <c r="B35" s="190" t="s">
        <v>197</v>
      </c>
      <c r="C35" s="192" t="str">
        <f>T28A!B2</f>
        <v>Divorce Cases (Bahraini Divorced Husband) by Nationality of Divorced Wife, Type of Divorce &amp; Duration of Marriage</v>
      </c>
    </row>
    <row r="36" spans="1:5" customFormat="1" ht="35.1" customHeight="1">
      <c r="A36" s="191" t="str">
        <f>T28B!B1</f>
        <v>حالات الطلاق (للمطلق غير البحريني) حسب جنسية المطلقة، نوع الطلاق ومدة الحياة الزواجية</v>
      </c>
      <c r="B36" s="190" t="s">
        <v>198</v>
      </c>
      <c r="C36" s="192" t="str">
        <f>T28B!B2</f>
        <v>Divorce Cases (Non-Bahraini Divorced Husband) By Nationality of Divorced Wife, Type of Divorce &amp; Duration of Marriage</v>
      </c>
    </row>
    <row r="37" spans="1:5">
      <c r="D37" s="35"/>
      <c r="E37" s="35"/>
    </row>
  </sheetData>
  <hyperlinks>
    <hyperlink ref="B2" location="'T01'!A1" display="'T01'!A1" xr:uid="{ECD29ACC-F811-4FEE-99FC-D1A02B64687A}"/>
    <hyperlink ref="B3" location="'T02'!A1" display="'T02'!A1" xr:uid="{C595649A-49BE-4975-9089-78DFA2B89199}"/>
    <hyperlink ref="B4" location="T03A!A1" display="3A" xr:uid="{88B486F1-391B-4147-ADF5-155AE4FF3AC9}"/>
    <hyperlink ref="B6" location="'T04'!A1" display="'T04'!A1" xr:uid="{75E81AEC-CB56-4636-B3D7-FB8D34597723}"/>
    <hyperlink ref="B7" location="'T05'!A1" display="'T05'!A1" xr:uid="{C7AAA851-09E2-4550-82D5-9C8ADA197133}"/>
    <hyperlink ref="B9" location="T06B!A1" display="6B" xr:uid="{74BFF61F-1CD3-44D7-B069-C4EC4C148810}"/>
    <hyperlink ref="B10" location="'T07'!A1" display="'T07'!A1" xr:uid="{DD94AC87-FE49-42D8-8D59-B69DFEDC7DB2}"/>
    <hyperlink ref="B11" location="'T08'!A1" display="'T08'!A1" xr:uid="{5BFC429E-9A2E-4848-92C7-7D9BC9AB3A7B}"/>
    <hyperlink ref="B12" location="T09A!A1" display="9A" xr:uid="{5C5FF1F9-3ABC-4ED7-A5F0-44B487085AA7}"/>
    <hyperlink ref="B13" location="T09B!A1" display="9B" xr:uid="{121124C1-14D5-45DA-92E2-74F6FE6BD29E}"/>
    <hyperlink ref="B14" location="T10A!A1" display="10A" xr:uid="{683D5842-1EAF-4078-A133-38E14B4C49FB}"/>
    <hyperlink ref="B15" location="T10B!A1" display="10B" xr:uid="{7656A6CA-EBA3-4B50-BCF4-46FFE9821AAF}"/>
    <hyperlink ref="B16" location="'T11'!A1" display="'T11'!A1" xr:uid="{01C46D6E-1A4C-4D2F-835D-2513C7330CC1}"/>
    <hyperlink ref="B17" location="'T12'!A1" display="'T12'!A1" xr:uid="{36863ECA-4323-47C2-ABF7-F3442BAFFDFC}"/>
    <hyperlink ref="B18" location="'T13'!A1" display="'T13'!A1" xr:uid="{27D0598C-FF9E-4A09-97FB-C3037F27E9BA}"/>
    <hyperlink ref="B19" location="T14A!A1" display="14A" xr:uid="{9DBA6DEE-7711-4BD4-8E6A-D61376F39696}"/>
    <hyperlink ref="B20" location="T14B!A1" display="14B" xr:uid="{1710919D-7155-452C-95C9-4D673EDD7E67}"/>
    <hyperlink ref="B21" location="'T15'!A1" display="'T15'!A1" xr:uid="{D4D90E67-2117-400C-AEBF-23B2DE2A254E}"/>
    <hyperlink ref="B22" location="'T16'!A1" display="'T16'!A1" xr:uid="{4CFCA6F2-AF01-4804-B0DC-1DFEED8E3AE3}"/>
    <hyperlink ref="B23" location="'T17'!A1" display="'T17'!A1" xr:uid="{7D364483-448F-433C-8851-DB55275A913E}"/>
    <hyperlink ref="B24" location="'T18'!A1" display="'T18'!A1" xr:uid="{228F39BA-BAB6-4079-9076-C7AA2ED660B9}"/>
    <hyperlink ref="B25" location="'T19'!A1" display="'T19'!A1" xr:uid="{CC47CE1E-1783-48EC-8CEC-993F5C6C9B09}"/>
    <hyperlink ref="B26" location="'T20'!A1" display="'T20'!A1" xr:uid="{A6679CF0-528F-4206-BD4C-CEF5A7E2BEAA}"/>
    <hyperlink ref="B27" location="'T21'!A1" display="'T21'!A1" xr:uid="{6784F031-3176-45CC-A48F-A2B2DD8DB145}"/>
    <hyperlink ref="B28" location="'T22'!A1" display="'T22'!A1" xr:uid="{671C604A-812F-494A-942F-3EB570585BFA}"/>
    <hyperlink ref="B29" location="'T23'!A1" display="'T23'!A1" xr:uid="{22DD4041-C105-4146-95B8-BE3A2DECDC35}"/>
    <hyperlink ref="B30" location="'T24'!A1" display="'T24'!A1" xr:uid="{26254896-9676-4C64-B3DE-A958BC4B9B00}"/>
    <hyperlink ref="B31" location="T25A!A1" display="25A" xr:uid="{B9CED05E-8E72-4DC0-9905-60EDF0B99579}"/>
    <hyperlink ref="B32" location="T25B!A1" display="25B" xr:uid="{E89D6313-DB6C-404D-8B58-CCDA1E641027}"/>
    <hyperlink ref="B33" location="'T26'!A1" display="'T26'!A1" xr:uid="{920777A6-1E0C-44F1-B6F9-96BFF5B2440D}"/>
    <hyperlink ref="B34" location="'T27'!A1" display="'T27'!A1" xr:uid="{175FC9B3-160C-447D-8763-BA14E439C14E}"/>
    <hyperlink ref="B35" location="T28A!A1" display="28A" xr:uid="{0E210E19-C8EB-4C11-ABE7-242CA1654DD2}"/>
    <hyperlink ref="B36" location="T28B!A1" display="28B" xr:uid="{9411AC7E-BDD1-446E-8079-9DA6713CF3AA}"/>
    <hyperlink ref="B5" location="T03B!A1" display="3B" xr:uid="{C1890B49-5B60-4FBB-A8AB-8EB50098FBD3}"/>
    <hyperlink ref="B8" location="T06A!A1" display="6A" xr:uid="{83EFA4DD-D232-4261-9647-2DF25B48DA2E}"/>
  </hyperlinks>
  <printOptions horizontalCentered="1"/>
  <pageMargins left="0.3" right="0.3" top="1.5" bottom="1" header="0" footer="0"/>
  <pageSetup paperSize="9" fitToHeight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L1048558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9.7109375" style="3" customWidth="1"/>
    <col min="2" max="2" width="6.28515625" style="2" customWidth="1"/>
    <col min="3" max="9" width="6.28515625" style="3" customWidth="1"/>
    <col min="10" max="10" width="7.7109375" style="3" customWidth="1"/>
    <col min="11" max="11" width="19.7109375" style="3" customWidth="1"/>
    <col min="12" max="16384" width="9.140625" style="3"/>
  </cols>
  <sheetData>
    <row r="1" spans="1:12" s="5" customFormat="1" ht="23.25">
      <c r="A1" s="680" t="s">
        <v>136</v>
      </c>
      <c r="B1" s="305" t="s">
        <v>517</v>
      </c>
      <c r="C1" s="193"/>
      <c r="D1" s="193"/>
      <c r="E1" s="193"/>
      <c r="F1" s="193"/>
      <c r="G1" s="193"/>
      <c r="H1" s="193"/>
      <c r="I1" s="193"/>
      <c r="J1" s="193"/>
      <c r="K1" s="681">
        <v>2021</v>
      </c>
    </row>
    <row r="2" spans="1:12" s="5" customFormat="1" ht="30" customHeight="1">
      <c r="A2" s="680"/>
      <c r="B2" s="306" t="s">
        <v>332</v>
      </c>
      <c r="C2" s="194"/>
      <c r="D2" s="194"/>
      <c r="E2" s="194"/>
      <c r="F2" s="194"/>
      <c r="G2" s="194"/>
      <c r="H2" s="194"/>
      <c r="I2" s="194"/>
      <c r="J2" s="194"/>
      <c r="K2" s="681"/>
    </row>
    <row r="3" spans="1:12" s="23" customFormat="1" ht="14.25">
      <c r="A3" s="26"/>
      <c r="B3" s="68"/>
      <c r="C3" s="28"/>
      <c r="D3" s="28"/>
      <c r="E3" s="28"/>
      <c r="F3" s="28"/>
      <c r="G3" s="28"/>
      <c r="H3" s="28"/>
      <c r="I3" s="28"/>
      <c r="J3" s="28"/>
      <c r="K3" s="49"/>
    </row>
    <row r="4" spans="1:12" s="9" customFormat="1" ht="18.75">
      <c r="A4" s="704" t="s">
        <v>124</v>
      </c>
      <c r="B4" s="468" t="s">
        <v>509</v>
      </c>
      <c r="C4" s="226"/>
      <c r="D4" s="227"/>
      <c r="E4" s="226"/>
      <c r="F4" s="226"/>
      <c r="G4" s="226"/>
      <c r="H4" s="226"/>
      <c r="I4" s="228" t="s">
        <v>322</v>
      </c>
      <c r="J4" s="703" t="s">
        <v>232</v>
      </c>
      <c r="K4" s="705" t="s">
        <v>67</v>
      </c>
    </row>
    <row r="5" spans="1:12" s="2" customFormat="1" ht="34.5" thickBot="1">
      <c r="A5" s="704"/>
      <c r="B5" s="224" t="s">
        <v>42</v>
      </c>
      <c r="C5" s="224" t="s">
        <v>60</v>
      </c>
      <c r="D5" s="224" t="s">
        <v>43</v>
      </c>
      <c r="E5" s="224" t="s">
        <v>61</v>
      </c>
      <c r="F5" s="224" t="s">
        <v>44</v>
      </c>
      <c r="G5" s="224" t="s">
        <v>45</v>
      </c>
      <c r="H5" s="224" t="s">
        <v>46</v>
      </c>
      <c r="I5" s="225" t="s">
        <v>98</v>
      </c>
      <c r="J5" s="703"/>
      <c r="K5" s="705"/>
    </row>
    <row r="6" spans="1:12" s="2" customFormat="1" ht="21" customHeight="1" thickTop="1">
      <c r="A6" s="97" t="s">
        <v>50</v>
      </c>
      <c r="B6" s="119">
        <f t="shared" ref="B6:J6" si="0">SUM(B7:B11)</f>
        <v>98</v>
      </c>
      <c r="C6" s="119">
        <f t="shared" si="0"/>
        <v>1546</v>
      </c>
      <c r="D6" s="119">
        <f t="shared" si="0"/>
        <v>2476</v>
      </c>
      <c r="E6" s="119">
        <f t="shared" si="0"/>
        <v>1177</v>
      </c>
      <c r="F6" s="119">
        <f t="shared" si="0"/>
        <v>459</v>
      </c>
      <c r="G6" s="119">
        <f t="shared" si="0"/>
        <v>240</v>
      </c>
      <c r="H6" s="119">
        <f t="shared" si="0"/>
        <v>142</v>
      </c>
      <c r="I6" s="119">
        <f t="shared" si="0"/>
        <v>231</v>
      </c>
      <c r="J6" s="119">
        <f t="shared" si="0"/>
        <v>6369</v>
      </c>
      <c r="K6" s="103" t="s">
        <v>19</v>
      </c>
      <c r="L6" s="658"/>
    </row>
    <row r="7" spans="1:12" s="9" customFormat="1" ht="18" customHeight="1">
      <c r="A7" s="101" t="s">
        <v>251</v>
      </c>
      <c r="B7" s="104">
        <f t="shared" ref="B7:I11" si="1">B13+B19</f>
        <v>0</v>
      </c>
      <c r="C7" s="104">
        <f t="shared" si="1"/>
        <v>1</v>
      </c>
      <c r="D7" s="104">
        <f t="shared" si="1"/>
        <v>0</v>
      </c>
      <c r="E7" s="104">
        <f t="shared" si="1"/>
        <v>0</v>
      </c>
      <c r="F7" s="104">
        <f t="shared" si="1"/>
        <v>0</v>
      </c>
      <c r="G7" s="104">
        <f t="shared" si="1"/>
        <v>0</v>
      </c>
      <c r="H7" s="104">
        <f t="shared" si="1"/>
        <v>0</v>
      </c>
      <c r="I7" s="104">
        <f t="shared" si="1"/>
        <v>2</v>
      </c>
      <c r="J7" s="109">
        <f t="shared" ref="J7:J11" si="2">SUM(B7:I7)</f>
        <v>3</v>
      </c>
      <c r="K7" s="206" t="s">
        <v>118</v>
      </c>
      <c r="L7" s="658"/>
    </row>
    <row r="8" spans="1:12" s="9" customFormat="1" ht="18" customHeight="1">
      <c r="A8" s="102" t="s">
        <v>252</v>
      </c>
      <c r="B8" s="108">
        <f t="shared" si="1"/>
        <v>0</v>
      </c>
      <c r="C8" s="108">
        <f t="shared" si="1"/>
        <v>2</v>
      </c>
      <c r="D8" s="108">
        <f t="shared" si="1"/>
        <v>4</v>
      </c>
      <c r="E8" s="108">
        <f t="shared" si="1"/>
        <v>12</v>
      </c>
      <c r="F8" s="108">
        <f t="shared" si="1"/>
        <v>12</v>
      </c>
      <c r="G8" s="108">
        <f t="shared" si="1"/>
        <v>6</v>
      </c>
      <c r="H8" s="108">
        <f t="shared" si="1"/>
        <v>4</v>
      </c>
      <c r="I8" s="108">
        <f t="shared" si="1"/>
        <v>20</v>
      </c>
      <c r="J8" s="107">
        <f t="shared" si="2"/>
        <v>60</v>
      </c>
      <c r="K8" s="207" t="s">
        <v>78</v>
      </c>
      <c r="L8" s="658"/>
    </row>
    <row r="9" spans="1:12" s="9" customFormat="1" ht="18" customHeight="1">
      <c r="A9" s="102" t="s">
        <v>65</v>
      </c>
      <c r="B9" s="104">
        <f t="shared" si="1"/>
        <v>11</v>
      </c>
      <c r="C9" s="104">
        <f t="shared" si="1"/>
        <v>133</v>
      </c>
      <c r="D9" s="104">
        <f t="shared" si="1"/>
        <v>116</v>
      </c>
      <c r="E9" s="104">
        <f t="shared" si="1"/>
        <v>81</v>
      </c>
      <c r="F9" s="104">
        <f t="shared" si="1"/>
        <v>41</v>
      </c>
      <c r="G9" s="104">
        <f t="shared" si="1"/>
        <v>31</v>
      </c>
      <c r="H9" s="104">
        <f t="shared" si="1"/>
        <v>22</v>
      </c>
      <c r="I9" s="104">
        <f t="shared" si="1"/>
        <v>26</v>
      </c>
      <c r="J9" s="109">
        <f t="shared" si="2"/>
        <v>461</v>
      </c>
      <c r="K9" s="206" t="s">
        <v>79</v>
      </c>
      <c r="L9" s="658"/>
    </row>
    <row r="10" spans="1:12" s="9" customFormat="1" ht="18" customHeight="1">
      <c r="A10" s="101" t="s">
        <v>66</v>
      </c>
      <c r="B10" s="108">
        <f t="shared" si="1"/>
        <v>80</v>
      </c>
      <c r="C10" s="108">
        <f t="shared" si="1"/>
        <v>900</v>
      </c>
      <c r="D10" s="108">
        <f t="shared" si="1"/>
        <v>793</v>
      </c>
      <c r="E10" s="108">
        <f t="shared" si="1"/>
        <v>339</v>
      </c>
      <c r="F10" s="108">
        <f t="shared" si="1"/>
        <v>144</v>
      </c>
      <c r="G10" s="108">
        <f t="shared" si="1"/>
        <v>81</v>
      </c>
      <c r="H10" s="108">
        <f t="shared" si="1"/>
        <v>46</v>
      </c>
      <c r="I10" s="108">
        <f t="shared" si="1"/>
        <v>53</v>
      </c>
      <c r="J10" s="107">
        <f t="shared" si="2"/>
        <v>2436</v>
      </c>
      <c r="K10" s="207" t="s">
        <v>80</v>
      </c>
      <c r="L10" s="658"/>
    </row>
    <row r="11" spans="1:12" s="9" customFormat="1" ht="18" customHeight="1">
      <c r="A11" s="102" t="s">
        <v>105</v>
      </c>
      <c r="B11" s="104">
        <f t="shared" si="1"/>
        <v>7</v>
      </c>
      <c r="C11" s="104">
        <f t="shared" si="1"/>
        <v>510</v>
      </c>
      <c r="D11" s="104">
        <f t="shared" si="1"/>
        <v>1563</v>
      </c>
      <c r="E11" s="104">
        <f t="shared" si="1"/>
        <v>745</v>
      </c>
      <c r="F11" s="104">
        <f t="shared" si="1"/>
        <v>262</v>
      </c>
      <c r="G11" s="104">
        <f t="shared" si="1"/>
        <v>122</v>
      </c>
      <c r="H11" s="104">
        <f t="shared" si="1"/>
        <v>70</v>
      </c>
      <c r="I11" s="104">
        <f t="shared" si="1"/>
        <v>130</v>
      </c>
      <c r="J11" s="109">
        <f t="shared" si="2"/>
        <v>3409</v>
      </c>
      <c r="K11" s="206" t="s">
        <v>104</v>
      </c>
      <c r="L11" s="658"/>
    </row>
    <row r="12" spans="1:12" s="2" customFormat="1" ht="21" customHeight="1">
      <c r="A12" s="97" t="s">
        <v>39</v>
      </c>
      <c r="B12" s="119">
        <f t="shared" ref="B12:J12" si="3">SUM(B13:B17)</f>
        <v>78</v>
      </c>
      <c r="C12" s="119">
        <f t="shared" si="3"/>
        <v>1429</v>
      </c>
      <c r="D12" s="119">
        <f t="shared" si="3"/>
        <v>2164</v>
      </c>
      <c r="E12" s="119">
        <f t="shared" si="3"/>
        <v>921</v>
      </c>
      <c r="F12" s="119">
        <f t="shared" si="3"/>
        <v>368</v>
      </c>
      <c r="G12" s="119">
        <f t="shared" si="3"/>
        <v>197</v>
      </c>
      <c r="H12" s="119">
        <f t="shared" si="3"/>
        <v>114</v>
      </c>
      <c r="I12" s="119">
        <f t="shared" si="3"/>
        <v>208</v>
      </c>
      <c r="J12" s="119">
        <f t="shared" si="3"/>
        <v>5479</v>
      </c>
      <c r="K12" s="103" t="s">
        <v>17</v>
      </c>
      <c r="L12" s="658"/>
    </row>
    <row r="13" spans="1:12" s="9" customFormat="1" ht="18" customHeight="1">
      <c r="A13" s="101" t="s">
        <v>251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2</v>
      </c>
      <c r="J13" s="109">
        <f t="shared" ref="J13:J17" si="4">SUM(B13:I13)</f>
        <v>2</v>
      </c>
      <c r="K13" s="206" t="s">
        <v>118</v>
      </c>
      <c r="L13" s="658"/>
    </row>
    <row r="14" spans="1:12" s="9" customFormat="1" ht="18" customHeight="1">
      <c r="A14" s="102" t="s">
        <v>252</v>
      </c>
      <c r="B14" s="108">
        <v>0</v>
      </c>
      <c r="C14" s="108">
        <v>1</v>
      </c>
      <c r="D14" s="108">
        <v>4</v>
      </c>
      <c r="E14" s="108">
        <v>11</v>
      </c>
      <c r="F14" s="108">
        <v>10</v>
      </c>
      <c r="G14" s="108">
        <v>4</v>
      </c>
      <c r="H14" s="108">
        <v>4</v>
      </c>
      <c r="I14" s="108">
        <v>19</v>
      </c>
      <c r="J14" s="107">
        <f t="shared" si="4"/>
        <v>53</v>
      </c>
      <c r="K14" s="207" t="s">
        <v>78</v>
      </c>
      <c r="L14" s="658"/>
    </row>
    <row r="15" spans="1:12" s="9" customFormat="1" ht="18" customHeight="1">
      <c r="A15" s="102" t="s">
        <v>65</v>
      </c>
      <c r="B15" s="104">
        <v>10</v>
      </c>
      <c r="C15" s="104">
        <v>127</v>
      </c>
      <c r="D15" s="104">
        <v>105</v>
      </c>
      <c r="E15" s="104">
        <v>71</v>
      </c>
      <c r="F15" s="104">
        <v>40</v>
      </c>
      <c r="G15" s="104">
        <v>29</v>
      </c>
      <c r="H15" s="104">
        <v>21</v>
      </c>
      <c r="I15" s="104">
        <v>25</v>
      </c>
      <c r="J15" s="109">
        <f t="shared" si="4"/>
        <v>428</v>
      </c>
      <c r="K15" s="206" t="s">
        <v>79</v>
      </c>
      <c r="L15" s="658"/>
    </row>
    <row r="16" spans="1:12" s="9" customFormat="1" ht="18" customHeight="1">
      <c r="A16" s="101" t="s">
        <v>66</v>
      </c>
      <c r="B16" s="108">
        <v>61</v>
      </c>
      <c r="C16" s="108">
        <v>817</v>
      </c>
      <c r="D16" s="108">
        <v>720</v>
      </c>
      <c r="E16" s="108">
        <v>280</v>
      </c>
      <c r="F16" s="108">
        <v>125</v>
      </c>
      <c r="G16" s="108">
        <v>70</v>
      </c>
      <c r="H16" s="108">
        <v>43</v>
      </c>
      <c r="I16" s="108">
        <v>53</v>
      </c>
      <c r="J16" s="107">
        <f t="shared" si="4"/>
        <v>2169</v>
      </c>
      <c r="K16" s="207" t="s">
        <v>80</v>
      </c>
      <c r="L16" s="658"/>
    </row>
    <row r="17" spans="1:12" s="9" customFormat="1" ht="18" customHeight="1">
      <c r="A17" s="102" t="s">
        <v>105</v>
      </c>
      <c r="B17" s="108">
        <v>7</v>
      </c>
      <c r="C17" s="108">
        <v>484</v>
      </c>
      <c r="D17" s="108">
        <v>1335</v>
      </c>
      <c r="E17" s="108">
        <v>559</v>
      </c>
      <c r="F17" s="108">
        <v>193</v>
      </c>
      <c r="G17" s="108">
        <v>94</v>
      </c>
      <c r="H17" s="108">
        <v>46</v>
      </c>
      <c r="I17" s="108">
        <v>109</v>
      </c>
      <c r="J17" s="107">
        <f t="shared" si="4"/>
        <v>2827</v>
      </c>
      <c r="K17" s="207" t="s">
        <v>104</v>
      </c>
      <c r="L17" s="658"/>
    </row>
    <row r="18" spans="1:12" s="2" customFormat="1" ht="21" customHeight="1">
      <c r="A18" s="97" t="s">
        <v>38</v>
      </c>
      <c r="B18" s="119">
        <f t="shared" ref="B18:J18" si="5">SUM(B19:B23)</f>
        <v>20</v>
      </c>
      <c r="C18" s="119">
        <f t="shared" si="5"/>
        <v>117</v>
      </c>
      <c r="D18" s="119">
        <f t="shared" si="5"/>
        <v>312</v>
      </c>
      <c r="E18" s="119">
        <f t="shared" si="5"/>
        <v>256</v>
      </c>
      <c r="F18" s="119">
        <f t="shared" si="5"/>
        <v>91</v>
      </c>
      <c r="G18" s="119">
        <f t="shared" si="5"/>
        <v>43</v>
      </c>
      <c r="H18" s="119">
        <f t="shared" si="5"/>
        <v>28</v>
      </c>
      <c r="I18" s="119">
        <f t="shared" si="5"/>
        <v>23</v>
      </c>
      <c r="J18" s="119">
        <f t="shared" si="5"/>
        <v>890</v>
      </c>
      <c r="K18" s="103" t="s">
        <v>16</v>
      </c>
      <c r="L18" s="658"/>
    </row>
    <row r="19" spans="1:12" s="9" customFormat="1" ht="18" customHeight="1">
      <c r="A19" s="101" t="s">
        <v>251</v>
      </c>
      <c r="B19" s="104">
        <v>0</v>
      </c>
      <c r="C19" s="104">
        <v>1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9">
        <f t="shared" ref="J19:J23" si="6">SUM(B19:I19)</f>
        <v>1</v>
      </c>
      <c r="K19" s="206" t="s">
        <v>118</v>
      </c>
      <c r="L19" s="658"/>
    </row>
    <row r="20" spans="1:12" s="9" customFormat="1" ht="18" customHeight="1">
      <c r="A20" s="102" t="s">
        <v>252</v>
      </c>
      <c r="B20" s="108">
        <v>0</v>
      </c>
      <c r="C20" s="108">
        <v>1</v>
      </c>
      <c r="D20" s="108">
        <v>0</v>
      </c>
      <c r="E20" s="108">
        <v>1</v>
      </c>
      <c r="F20" s="108">
        <v>2</v>
      </c>
      <c r="G20" s="108">
        <v>2</v>
      </c>
      <c r="H20" s="108">
        <v>0</v>
      </c>
      <c r="I20" s="108">
        <v>1</v>
      </c>
      <c r="J20" s="107">
        <f t="shared" si="6"/>
        <v>7</v>
      </c>
      <c r="K20" s="207" t="s">
        <v>78</v>
      </c>
      <c r="L20" s="658"/>
    </row>
    <row r="21" spans="1:12" s="9" customFormat="1" ht="18" customHeight="1">
      <c r="A21" s="102" t="s">
        <v>65</v>
      </c>
      <c r="B21" s="104">
        <v>1</v>
      </c>
      <c r="C21" s="104">
        <v>6</v>
      </c>
      <c r="D21" s="104">
        <v>11</v>
      </c>
      <c r="E21" s="104">
        <v>10</v>
      </c>
      <c r="F21" s="104">
        <v>1</v>
      </c>
      <c r="G21" s="104">
        <v>2</v>
      </c>
      <c r="H21" s="104">
        <v>1</v>
      </c>
      <c r="I21" s="104">
        <v>1</v>
      </c>
      <c r="J21" s="109">
        <f t="shared" si="6"/>
        <v>33</v>
      </c>
      <c r="K21" s="206" t="s">
        <v>79</v>
      </c>
      <c r="L21" s="658"/>
    </row>
    <row r="22" spans="1:12" s="9" customFormat="1" ht="18" customHeight="1">
      <c r="A22" s="101" t="s">
        <v>66</v>
      </c>
      <c r="B22" s="108">
        <v>19</v>
      </c>
      <c r="C22" s="108">
        <v>83</v>
      </c>
      <c r="D22" s="108">
        <v>73</v>
      </c>
      <c r="E22" s="108">
        <v>59</v>
      </c>
      <c r="F22" s="108">
        <v>19</v>
      </c>
      <c r="G22" s="108">
        <v>11</v>
      </c>
      <c r="H22" s="108">
        <v>3</v>
      </c>
      <c r="I22" s="108">
        <v>0</v>
      </c>
      <c r="J22" s="107">
        <f t="shared" si="6"/>
        <v>267</v>
      </c>
      <c r="K22" s="207" t="s">
        <v>80</v>
      </c>
      <c r="L22" s="658"/>
    </row>
    <row r="23" spans="1:12" s="9" customFormat="1" ht="18" customHeight="1" thickBot="1">
      <c r="A23" s="237" t="s">
        <v>105</v>
      </c>
      <c r="B23" s="235">
        <v>0</v>
      </c>
      <c r="C23" s="235">
        <v>26</v>
      </c>
      <c r="D23" s="235">
        <v>228</v>
      </c>
      <c r="E23" s="235">
        <v>186</v>
      </c>
      <c r="F23" s="235">
        <v>69</v>
      </c>
      <c r="G23" s="235">
        <v>28</v>
      </c>
      <c r="H23" s="235">
        <v>24</v>
      </c>
      <c r="I23" s="235">
        <v>21</v>
      </c>
      <c r="J23" s="236">
        <f t="shared" si="6"/>
        <v>582</v>
      </c>
      <c r="K23" s="394" t="s">
        <v>104</v>
      </c>
      <c r="L23" s="658"/>
    </row>
    <row r="24" spans="1:12" ht="15.75" thickTop="1">
      <c r="A24" s="146" t="s">
        <v>99</v>
      </c>
      <c r="B24" s="72"/>
      <c r="C24" s="144"/>
      <c r="D24" s="145"/>
      <c r="E24" s="145"/>
      <c r="F24" s="145"/>
      <c r="G24" s="145"/>
      <c r="H24" s="145"/>
      <c r="I24" s="145"/>
      <c r="J24" s="158"/>
      <c r="K24" s="270" t="s">
        <v>100</v>
      </c>
      <c r="L24" s="658"/>
    </row>
    <row r="25" spans="1:12" ht="21" customHeight="1">
      <c r="A25" s="269" t="s">
        <v>279</v>
      </c>
      <c r="B25" s="72"/>
      <c r="C25" s="144"/>
      <c r="D25" s="145"/>
      <c r="E25" s="145"/>
      <c r="F25" s="145"/>
      <c r="G25" s="145"/>
      <c r="H25" s="145"/>
      <c r="I25" s="145"/>
      <c r="J25" s="158"/>
      <c r="K25" s="270" t="s">
        <v>230</v>
      </c>
      <c r="L25" s="658"/>
    </row>
    <row r="26" spans="1:12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7"/>
    </row>
    <row r="1048546" spans="1:11">
      <c r="A1048546" s="572"/>
      <c r="B1048546" s="610"/>
      <c r="C1048546" s="572"/>
      <c r="D1048546" s="572"/>
      <c r="E1048546" s="572"/>
      <c r="F1048546" s="572"/>
      <c r="G1048546" s="572"/>
      <c r="H1048546" s="572"/>
      <c r="I1048546" s="572"/>
      <c r="J1048546" s="572"/>
      <c r="K1048546" s="572"/>
    </row>
    <row r="1048547" spans="1:11">
      <c r="A1048547" s="572"/>
      <c r="B1048547" s="610"/>
      <c r="C1048547" s="572"/>
      <c r="D1048547" s="572"/>
      <c r="E1048547" s="572"/>
      <c r="F1048547" s="572"/>
      <c r="G1048547" s="572"/>
      <c r="H1048547" s="572"/>
      <c r="I1048547" s="572"/>
      <c r="J1048547" s="572"/>
      <c r="K1048547" s="572"/>
    </row>
    <row r="1048548" spans="1:11">
      <c r="A1048548" s="572"/>
      <c r="B1048548" s="610"/>
      <c r="C1048548" s="572"/>
      <c r="D1048548" s="572"/>
      <c r="E1048548" s="572"/>
      <c r="F1048548" s="572"/>
      <c r="G1048548" s="572"/>
      <c r="H1048548" s="572"/>
      <c r="I1048548" s="572"/>
      <c r="J1048548" s="572"/>
      <c r="K1048548" s="572"/>
    </row>
    <row r="1048549" spans="1:11">
      <c r="A1048549" s="572"/>
      <c r="B1048549" s="610"/>
      <c r="C1048549" s="572"/>
      <c r="D1048549" s="572"/>
      <c r="E1048549" s="572"/>
      <c r="F1048549" s="572"/>
      <c r="G1048549" s="572"/>
      <c r="H1048549" s="572"/>
      <c r="I1048549" s="572"/>
      <c r="J1048549" s="572"/>
      <c r="K1048549" s="572"/>
    </row>
    <row r="1048550" spans="1:11" ht="15.75">
      <c r="A1048550" s="572"/>
      <c r="B1048550" s="573" t="s">
        <v>165</v>
      </c>
      <c r="C1048550" s="573" t="s">
        <v>164</v>
      </c>
      <c r="D1048550" s="572"/>
      <c r="E1048550" s="572"/>
      <c r="F1048550" s="572"/>
      <c r="G1048550" s="572"/>
      <c r="H1048550" s="572"/>
      <c r="I1048550" s="572"/>
      <c r="J1048550" s="572"/>
      <c r="K1048550" s="572"/>
    </row>
    <row r="1048551" spans="1:11" ht="15">
      <c r="A1048551" s="611" t="s">
        <v>601</v>
      </c>
      <c r="B1048551" s="612">
        <v>0.11235955056179776</v>
      </c>
      <c r="C1048551" s="606">
        <v>3.6503011498448618E-2</v>
      </c>
      <c r="D1048551" s="572"/>
      <c r="E1048551" s="572"/>
      <c r="F1048551" s="572"/>
      <c r="G1048551" s="572"/>
      <c r="H1048551" s="572"/>
      <c r="I1048551" s="572"/>
      <c r="J1048551" s="572"/>
      <c r="K1048551" s="572"/>
    </row>
    <row r="1048552" spans="1:11" ht="30">
      <c r="A1048552" s="613" t="s">
        <v>266</v>
      </c>
      <c r="B1048552" s="612">
        <v>0.7865168539325843</v>
      </c>
      <c r="C1048552" s="606">
        <v>0.96732980470888852</v>
      </c>
      <c r="D1048552" s="572"/>
      <c r="E1048552" s="572"/>
      <c r="F1048552" s="572"/>
      <c r="G1048552" s="572"/>
      <c r="H1048552" s="572"/>
      <c r="I1048552" s="572"/>
      <c r="J1048552" s="572"/>
      <c r="K1048552" s="572"/>
    </row>
    <row r="1048553" spans="1:11" ht="15">
      <c r="A1048553" s="611" t="s">
        <v>115</v>
      </c>
      <c r="B1048553" s="612">
        <v>3.707865168539326</v>
      </c>
      <c r="C1048553" s="606">
        <v>7.8116444606680044</v>
      </c>
      <c r="D1048553" s="572"/>
      <c r="E1048553" s="572"/>
      <c r="F1048553" s="572"/>
      <c r="G1048553" s="572"/>
      <c r="H1048553" s="572"/>
      <c r="I1048553" s="572"/>
      <c r="J1048553" s="572"/>
      <c r="K1048553" s="572"/>
    </row>
    <row r="1048554" spans="1:11" ht="15">
      <c r="A1048554" s="611" t="s">
        <v>114</v>
      </c>
      <c r="B1048554" s="612">
        <v>30</v>
      </c>
      <c r="C1048554" s="606">
        <v>39.587515970067535</v>
      </c>
      <c r="D1048554" s="572"/>
      <c r="E1048554" s="572"/>
      <c r="F1048554" s="572"/>
      <c r="G1048554" s="572"/>
      <c r="H1048554" s="572"/>
      <c r="I1048554" s="572"/>
      <c r="J1048554" s="572"/>
      <c r="K1048554" s="572"/>
    </row>
    <row r="1048555" spans="1:11" ht="15">
      <c r="A1048555" s="611" t="s">
        <v>106</v>
      </c>
      <c r="B1048555" s="612">
        <v>65.393258426966298</v>
      </c>
      <c r="C1048555" s="606">
        <v>51.59700675305713</v>
      </c>
      <c r="D1048555" s="572"/>
      <c r="E1048555" s="572"/>
      <c r="F1048555" s="572"/>
      <c r="G1048555" s="572"/>
      <c r="H1048555" s="572"/>
      <c r="I1048555" s="572"/>
      <c r="J1048555" s="572"/>
      <c r="K1048555" s="572"/>
    </row>
    <row r="1048556" spans="1:11" ht="15">
      <c r="A1048556" s="611" t="s">
        <v>102</v>
      </c>
      <c r="B1048556" s="612">
        <v>0</v>
      </c>
      <c r="C1048556" s="606">
        <v>0</v>
      </c>
      <c r="D1048556" s="572"/>
      <c r="E1048556" s="572"/>
      <c r="F1048556" s="572"/>
      <c r="G1048556" s="572"/>
      <c r="H1048556" s="572"/>
      <c r="I1048556" s="572"/>
      <c r="J1048556" s="572"/>
      <c r="K1048556" s="572"/>
    </row>
    <row r="1048557" spans="1:11">
      <c r="A1048557" s="572"/>
      <c r="B1048557" s="610"/>
      <c r="C1048557" s="572"/>
      <c r="D1048557" s="572"/>
      <c r="E1048557" s="572"/>
      <c r="F1048557" s="572"/>
      <c r="G1048557" s="572"/>
      <c r="H1048557" s="572"/>
      <c r="I1048557" s="572"/>
      <c r="J1048557" s="572"/>
      <c r="K1048557" s="572"/>
    </row>
    <row r="1048558" spans="1:11">
      <c r="A1048558" s="572"/>
      <c r="B1048558" s="610"/>
      <c r="C1048558" s="572"/>
      <c r="D1048558" s="572"/>
      <c r="E1048558" s="572"/>
      <c r="F1048558" s="572"/>
      <c r="G1048558" s="572"/>
      <c r="H1048558" s="572"/>
      <c r="I1048558" s="572"/>
      <c r="J1048558" s="572"/>
      <c r="K1048558" s="572"/>
    </row>
  </sheetData>
  <mergeCells count="5">
    <mergeCell ref="K1:K2"/>
    <mergeCell ref="A1:A2"/>
    <mergeCell ref="J4:J5"/>
    <mergeCell ref="A4:A5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colBreaks count="1" manualBreakCount="1">
    <brk id="11" max="28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FF5B9-A592-4FC7-A11D-3C5D0EFADE67}">
  <sheetPr>
    <tabColor rgb="FFDACFAA"/>
  </sheetPr>
  <dimension ref="A1:J1048533"/>
  <sheetViews>
    <sheetView showGridLines="0" rightToLeft="1" zoomScaleNormal="100" zoomScaleSheetLayoutView="100" workbookViewId="0">
      <selection activeCell="A3" sqref="A3"/>
    </sheetView>
  </sheetViews>
  <sheetFormatPr defaultColWidth="9.140625" defaultRowHeight="12.75"/>
  <cols>
    <col min="1" max="1" width="9.7109375" style="3" customWidth="1"/>
    <col min="2" max="2" width="9.7109375" style="2" customWidth="1"/>
    <col min="3" max="10" width="9.7109375" style="3" customWidth="1"/>
    <col min="11" max="16384" width="9.140625" style="3"/>
  </cols>
  <sheetData>
    <row r="1" spans="1:10" ht="18" customHeight="1">
      <c r="A1" s="202" t="s">
        <v>359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520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82" t="s">
        <v>521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>
      <c r="A4" s="141"/>
      <c r="B4" s="141"/>
      <c r="C4" s="141"/>
      <c r="D4" s="141"/>
      <c r="E4" s="141"/>
      <c r="F4" s="141"/>
      <c r="G4" s="141"/>
      <c r="H4" s="141"/>
      <c r="I4" s="141"/>
      <c r="J4" s="141"/>
    </row>
    <row r="1048524" spans="1:5">
      <c r="A1048524" s="706"/>
      <c r="B1048524" s="706"/>
      <c r="C1048524" s="706"/>
      <c r="D1048524" s="706"/>
      <c r="E1048524" s="706"/>
    </row>
    <row r="1048525" spans="1:5">
      <c r="A1048525" s="706"/>
      <c r="B1048525" s="706"/>
      <c r="C1048525" s="706"/>
      <c r="D1048525" s="706"/>
      <c r="E1048525" s="706"/>
    </row>
    <row r="1048526" spans="1:5">
      <c r="A1048526" s="706"/>
      <c r="B1048526" s="706"/>
      <c r="C1048526" s="706"/>
      <c r="D1048526" s="706"/>
      <c r="E1048526" s="706"/>
    </row>
    <row r="1048527" spans="1:5">
      <c r="A1048527" s="706"/>
      <c r="B1048527" s="706"/>
      <c r="C1048527" s="706"/>
      <c r="D1048527" s="706"/>
      <c r="E1048527" s="706"/>
    </row>
    <row r="1048528" spans="1:5">
      <c r="A1048528" s="706"/>
      <c r="B1048528" s="706"/>
      <c r="C1048528" s="706"/>
      <c r="D1048528" s="706"/>
      <c r="E1048528" s="706"/>
    </row>
    <row r="1048529" spans="1:5">
      <c r="A1048529" s="706"/>
      <c r="B1048529" s="706"/>
      <c r="C1048529" s="706"/>
      <c r="D1048529" s="706"/>
      <c r="E1048529" s="706"/>
    </row>
    <row r="1048530" spans="1:5">
      <c r="A1048530" s="706"/>
      <c r="B1048530" s="706"/>
      <c r="C1048530" s="706"/>
      <c r="D1048530" s="706"/>
      <c r="E1048530" s="706"/>
    </row>
    <row r="1048531" spans="1:5">
      <c r="A1048531" s="706"/>
      <c r="B1048531" s="706"/>
      <c r="C1048531" s="706"/>
      <c r="D1048531" s="706"/>
      <c r="E1048531" s="706"/>
    </row>
    <row r="1048532" spans="1:5">
      <c r="A1048532" s="706"/>
      <c r="B1048532" s="706"/>
      <c r="C1048532" s="706"/>
      <c r="D1048532" s="706"/>
      <c r="E1048532" s="706"/>
    </row>
    <row r="1048533" spans="1:5">
      <c r="A1048533" s="706"/>
      <c r="B1048533" s="706"/>
      <c r="C1048533" s="706"/>
      <c r="D1048533" s="706"/>
      <c r="E1048533" s="706"/>
    </row>
  </sheetData>
  <mergeCells count="1">
    <mergeCell ref="A1048524:E1048533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Z1048569"/>
  <sheetViews>
    <sheetView showGridLines="0" rightToLeft="1" zoomScaleNormal="100" zoomScaleSheetLayoutView="100" workbookViewId="0">
      <selection activeCell="B1" sqref="B1"/>
    </sheetView>
  </sheetViews>
  <sheetFormatPr defaultColWidth="31.140625" defaultRowHeight="12.75"/>
  <cols>
    <col min="1" max="1" width="19.7109375" style="3" customWidth="1"/>
    <col min="2" max="2" width="10.28515625" style="2" customWidth="1"/>
    <col min="3" max="6" width="10.28515625" style="3" customWidth="1"/>
    <col min="7" max="7" width="7.7109375" style="3" customWidth="1"/>
    <col min="8" max="8" width="19.7109375" style="3" customWidth="1"/>
    <col min="9" max="9" width="8" style="3" customWidth="1"/>
    <col min="10" max="52" width="11.7109375" style="3" customWidth="1"/>
    <col min="53" max="16384" width="31.140625" style="3"/>
  </cols>
  <sheetData>
    <row r="1" spans="1:52" ht="43.5">
      <c r="A1" s="680" t="s">
        <v>137</v>
      </c>
      <c r="B1" s="307" t="s">
        <v>522</v>
      </c>
      <c r="C1" s="193"/>
      <c r="D1" s="193"/>
      <c r="E1" s="193"/>
      <c r="F1" s="193"/>
      <c r="G1" s="193"/>
      <c r="H1" s="681">
        <v>2021</v>
      </c>
    </row>
    <row r="2" spans="1:52" ht="28.5">
      <c r="A2" s="680"/>
      <c r="B2" s="306" t="s">
        <v>424</v>
      </c>
      <c r="C2" s="194"/>
      <c r="D2" s="194"/>
      <c r="E2" s="194"/>
      <c r="F2" s="194"/>
      <c r="G2" s="194"/>
      <c r="H2" s="681"/>
    </row>
    <row r="3" spans="1:52" s="5" customFormat="1" ht="14.25">
      <c r="A3" s="19"/>
      <c r="B3" s="69"/>
      <c r="C3" s="19"/>
      <c r="D3" s="19"/>
      <c r="E3" s="19"/>
      <c r="F3" s="19"/>
      <c r="G3" s="19"/>
      <c r="H3" s="62"/>
    </row>
    <row r="4" spans="1:52" s="9" customFormat="1" ht="35.1" customHeight="1">
      <c r="A4" s="707" t="s">
        <v>125</v>
      </c>
      <c r="B4" s="709" t="s">
        <v>333</v>
      </c>
      <c r="C4" s="710"/>
      <c r="D4" s="401"/>
      <c r="E4" s="711" t="s">
        <v>138</v>
      </c>
      <c r="F4" s="712"/>
      <c r="G4" s="687" t="s">
        <v>217</v>
      </c>
      <c r="H4" s="708" t="s">
        <v>63</v>
      </c>
    </row>
    <row r="5" spans="1:52" s="2" customFormat="1" ht="18">
      <c r="A5" s="707"/>
      <c r="B5" s="284" t="s">
        <v>54</v>
      </c>
      <c r="C5" s="285" t="s">
        <v>55</v>
      </c>
      <c r="D5" s="285" t="s">
        <v>56</v>
      </c>
      <c r="E5" s="285" t="s">
        <v>57</v>
      </c>
      <c r="F5" s="286" t="s">
        <v>32</v>
      </c>
      <c r="G5" s="687"/>
      <c r="H5" s="708"/>
    </row>
    <row r="6" spans="1:52" s="2" customFormat="1">
      <c r="A6" s="707"/>
      <c r="B6" s="287" t="s">
        <v>17</v>
      </c>
      <c r="C6" s="288" t="s">
        <v>283</v>
      </c>
      <c r="D6" s="288" t="s">
        <v>58</v>
      </c>
      <c r="E6" s="288" t="s">
        <v>282</v>
      </c>
      <c r="F6" s="287" t="s">
        <v>27</v>
      </c>
      <c r="G6" s="687"/>
      <c r="H6" s="708"/>
    </row>
    <row r="7" spans="1:52" s="2" customFormat="1" ht="21" customHeight="1">
      <c r="A7" s="97" t="s">
        <v>50</v>
      </c>
      <c r="B7" s="119">
        <f t="shared" ref="B7:G7" si="0">SUM(B8:B12)</f>
        <v>4642</v>
      </c>
      <c r="C7" s="119">
        <f t="shared" si="0"/>
        <v>90</v>
      </c>
      <c r="D7" s="119">
        <f t="shared" si="0"/>
        <v>774</v>
      </c>
      <c r="E7" s="119">
        <f t="shared" si="0"/>
        <v>709</v>
      </c>
      <c r="F7" s="119">
        <f t="shared" si="0"/>
        <v>154</v>
      </c>
      <c r="G7" s="119">
        <f t="shared" si="0"/>
        <v>6369</v>
      </c>
      <c r="H7" s="103" t="s">
        <v>19</v>
      </c>
      <c r="I7" s="658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</row>
    <row r="8" spans="1:52" s="9" customFormat="1" ht="18" customHeight="1">
      <c r="A8" s="101" t="s">
        <v>251</v>
      </c>
      <c r="B8" s="104">
        <f t="shared" ref="B8:F12" si="1">B14+B20</f>
        <v>3</v>
      </c>
      <c r="C8" s="104">
        <f t="shared" si="1"/>
        <v>0</v>
      </c>
      <c r="D8" s="104">
        <f t="shared" si="1"/>
        <v>0</v>
      </c>
      <c r="E8" s="104">
        <f t="shared" si="1"/>
        <v>0</v>
      </c>
      <c r="F8" s="104">
        <f t="shared" si="1"/>
        <v>0</v>
      </c>
      <c r="G8" s="109">
        <f t="shared" ref="G8:G12" si="2">SUM(B8:F8)</f>
        <v>3</v>
      </c>
      <c r="H8" s="206" t="s">
        <v>118</v>
      </c>
      <c r="I8" s="658"/>
      <c r="J8" s="64"/>
      <c r="K8" s="186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</row>
    <row r="9" spans="1:52" s="9" customFormat="1" ht="18" customHeight="1">
      <c r="A9" s="102" t="s">
        <v>252</v>
      </c>
      <c r="B9" s="108">
        <f t="shared" si="1"/>
        <v>42</v>
      </c>
      <c r="C9" s="108">
        <f t="shared" si="1"/>
        <v>1</v>
      </c>
      <c r="D9" s="108">
        <f t="shared" si="1"/>
        <v>8</v>
      </c>
      <c r="E9" s="108">
        <f t="shared" si="1"/>
        <v>9</v>
      </c>
      <c r="F9" s="108">
        <f t="shared" si="1"/>
        <v>0</v>
      </c>
      <c r="G9" s="107">
        <f t="shared" si="2"/>
        <v>60</v>
      </c>
      <c r="H9" s="207" t="s">
        <v>78</v>
      </c>
      <c r="I9" s="658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</row>
    <row r="10" spans="1:52" s="9" customFormat="1" ht="18" customHeight="1">
      <c r="A10" s="102" t="s">
        <v>65</v>
      </c>
      <c r="B10" s="108">
        <f t="shared" si="1"/>
        <v>380</v>
      </c>
      <c r="C10" s="108">
        <f t="shared" si="1"/>
        <v>3</v>
      </c>
      <c r="D10" s="108">
        <f t="shared" si="1"/>
        <v>31</v>
      </c>
      <c r="E10" s="108">
        <f t="shared" si="1"/>
        <v>47</v>
      </c>
      <c r="F10" s="108">
        <f t="shared" si="1"/>
        <v>0</v>
      </c>
      <c r="G10" s="107">
        <f t="shared" si="2"/>
        <v>461</v>
      </c>
      <c r="H10" s="206" t="s">
        <v>79</v>
      </c>
      <c r="I10" s="658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</row>
    <row r="11" spans="1:52" s="9" customFormat="1" ht="18" customHeight="1">
      <c r="A11" s="101" t="s">
        <v>66</v>
      </c>
      <c r="B11" s="104">
        <f t="shared" si="1"/>
        <v>1938</v>
      </c>
      <c r="C11" s="104">
        <f t="shared" si="1"/>
        <v>32</v>
      </c>
      <c r="D11" s="104">
        <f t="shared" si="1"/>
        <v>248</v>
      </c>
      <c r="E11" s="104">
        <f t="shared" si="1"/>
        <v>205</v>
      </c>
      <c r="F11" s="104">
        <f t="shared" si="1"/>
        <v>13</v>
      </c>
      <c r="G11" s="109">
        <f t="shared" si="2"/>
        <v>2436</v>
      </c>
      <c r="H11" s="207" t="s">
        <v>80</v>
      </c>
      <c r="I11" s="658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</row>
    <row r="12" spans="1:52" s="9" customFormat="1" ht="18" customHeight="1">
      <c r="A12" s="102" t="s">
        <v>105</v>
      </c>
      <c r="B12" s="108">
        <f t="shared" si="1"/>
        <v>2279</v>
      </c>
      <c r="C12" s="108">
        <f t="shared" si="1"/>
        <v>54</v>
      </c>
      <c r="D12" s="108">
        <f t="shared" si="1"/>
        <v>487</v>
      </c>
      <c r="E12" s="108">
        <f t="shared" si="1"/>
        <v>448</v>
      </c>
      <c r="F12" s="108">
        <f t="shared" si="1"/>
        <v>141</v>
      </c>
      <c r="G12" s="107">
        <f t="shared" si="2"/>
        <v>3409</v>
      </c>
      <c r="H12" s="206" t="s">
        <v>104</v>
      </c>
      <c r="I12" s="658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</row>
    <row r="13" spans="1:52" s="2" customFormat="1" ht="21" customHeight="1">
      <c r="A13" s="97" t="s">
        <v>39</v>
      </c>
      <c r="B13" s="283">
        <f t="shared" ref="B13:G13" si="3">SUM(B14:B18)</f>
        <v>4244</v>
      </c>
      <c r="C13" s="283">
        <f t="shared" si="3"/>
        <v>81</v>
      </c>
      <c r="D13" s="283">
        <f t="shared" si="3"/>
        <v>609</v>
      </c>
      <c r="E13" s="283">
        <f t="shared" si="3"/>
        <v>430</v>
      </c>
      <c r="F13" s="283">
        <f t="shared" si="3"/>
        <v>115</v>
      </c>
      <c r="G13" s="283">
        <f t="shared" si="3"/>
        <v>5479</v>
      </c>
      <c r="H13" s="103" t="s">
        <v>17</v>
      </c>
      <c r="I13" s="658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</row>
    <row r="14" spans="1:52" s="9" customFormat="1" ht="18" customHeight="1">
      <c r="A14" s="101" t="s">
        <v>251</v>
      </c>
      <c r="B14" s="104">
        <v>2</v>
      </c>
      <c r="C14" s="104">
        <v>0</v>
      </c>
      <c r="D14" s="104">
        <v>0</v>
      </c>
      <c r="E14" s="104">
        <v>0</v>
      </c>
      <c r="F14" s="104">
        <v>0</v>
      </c>
      <c r="G14" s="109">
        <f t="shared" ref="G14:G18" si="4">SUM(B14:F14)</f>
        <v>2</v>
      </c>
      <c r="H14" s="206" t="s">
        <v>118</v>
      </c>
      <c r="I14" s="658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</row>
    <row r="15" spans="1:52" s="9" customFormat="1" ht="18" customHeight="1">
      <c r="A15" s="102" t="s">
        <v>252</v>
      </c>
      <c r="B15" s="108">
        <v>38</v>
      </c>
      <c r="C15" s="108">
        <v>1</v>
      </c>
      <c r="D15" s="108">
        <v>6</v>
      </c>
      <c r="E15" s="108">
        <v>8</v>
      </c>
      <c r="F15" s="108">
        <v>0</v>
      </c>
      <c r="G15" s="107">
        <f t="shared" si="4"/>
        <v>53</v>
      </c>
      <c r="H15" s="207" t="s">
        <v>78</v>
      </c>
      <c r="I15" s="658"/>
      <c r="J15" s="64"/>
      <c r="K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</row>
    <row r="16" spans="1:52" s="9" customFormat="1" ht="18" customHeight="1">
      <c r="A16" s="102" t="s">
        <v>65</v>
      </c>
      <c r="B16" s="108">
        <v>360</v>
      </c>
      <c r="C16" s="108">
        <v>2</v>
      </c>
      <c r="D16" s="108">
        <v>26</v>
      </c>
      <c r="E16" s="108">
        <v>40</v>
      </c>
      <c r="F16" s="108">
        <v>0</v>
      </c>
      <c r="G16" s="107">
        <f t="shared" si="4"/>
        <v>428</v>
      </c>
      <c r="H16" s="206" t="s">
        <v>79</v>
      </c>
      <c r="I16" s="658"/>
      <c r="J16" s="64"/>
      <c r="K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</row>
    <row r="17" spans="1:52" s="9" customFormat="1" ht="18" customHeight="1">
      <c r="A17" s="101" t="s">
        <v>66</v>
      </c>
      <c r="B17" s="104">
        <v>1769</v>
      </c>
      <c r="C17" s="104">
        <v>26</v>
      </c>
      <c r="D17" s="104">
        <v>211</v>
      </c>
      <c r="E17" s="104">
        <v>151</v>
      </c>
      <c r="F17" s="104">
        <v>12</v>
      </c>
      <c r="G17" s="109">
        <f t="shared" si="4"/>
        <v>2169</v>
      </c>
      <c r="H17" s="207" t="s">
        <v>80</v>
      </c>
      <c r="I17" s="658"/>
      <c r="J17" s="64"/>
      <c r="K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</row>
    <row r="18" spans="1:52" s="9" customFormat="1" ht="18" customHeight="1">
      <c r="A18" s="102" t="s">
        <v>105</v>
      </c>
      <c r="B18" s="108">
        <v>2075</v>
      </c>
      <c r="C18" s="108">
        <v>52</v>
      </c>
      <c r="D18" s="108">
        <v>366</v>
      </c>
      <c r="E18" s="108">
        <v>231</v>
      </c>
      <c r="F18" s="108">
        <v>103</v>
      </c>
      <c r="G18" s="107">
        <f t="shared" si="4"/>
        <v>2827</v>
      </c>
      <c r="H18" s="206" t="s">
        <v>104</v>
      </c>
      <c r="I18" s="658"/>
      <c r="J18" s="64"/>
      <c r="K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</row>
    <row r="19" spans="1:52" s="2" customFormat="1" ht="21" customHeight="1">
      <c r="A19" s="97" t="s">
        <v>38</v>
      </c>
      <c r="B19" s="119">
        <f t="shared" ref="B19:G19" si="5">SUM(B20:B24)</f>
        <v>398</v>
      </c>
      <c r="C19" s="119">
        <f t="shared" si="5"/>
        <v>9</v>
      </c>
      <c r="D19" s="119">
        <f t="shared" si="5"/>
        <v>165</v>
      </c>
      <c r="E19" s="119">
        <f t="shared" si="5"/>
        <v>279</v>
      </c>
      <c r="F19" s="119">
        <f t="shared" si="5"/>
        <v>39</v>
      </c>
      <c r="G19" s="119">
        <f t="shared" si="5"/>
        <v>890</v>
      </c>
      <c r="H19" s="103" t="s">
        <v>16</v>
      </c>
      <c r="I19" s="658"/>
    </row>
    <row r="20" spans="1:52" s="9" customFormat="1" ht="18" customHeight="1">
      <c r="A20" s="101" t="s">
        <v>251</v>
      </c>
      <c r="B20" s="104">
        <v>1</v>
      </c>
      <c r="C20" s="104">
        <v>0</v>
      </c>
      <c r="D20" s="104">
        <v>0</v>
      </c>
      <c r="E20" s="104">
        <v>0</v>
      </c>
      <c r="F20" s="104">
        <v>0</v>
      </c>
      <c r="G20" s="109">
        <f t="shared" ref="G20:G24" si="6">SUM(B20:F20)</f>
        <v>1</v>
      </c>
      <c r="H20" s="206" t="s">
        <v>118</v>
      </c>
      <c r="I20" s="658"/>
    </row>
    <row r="21" spans="1:52" s="9" customFormat="1" ht="18" customHeight="1">
      <c r="A21" s="102" t="s">
        <v>252</v>
      </c>
      <c r="B21" s="108">
        <v>4</v>
      </c>
      <c r="C21" s="108">
        <v>0</v>
      </c>
      <c r="D21" s="108">
        <v>2</v>
      </c>
      <c r="E21" s="108">
        <v>1</v>
      </c>
      <c r="F21" s="108">
        <v>0</v>
      </c>
      <c r="G21" s="107">
        <f t="shared" si="6"/>
        <v>7</v>
      </c>
      <c r="H21" s="207" t="s">
        <v>78</v>
      </c>
      <c r="I21" s="658"/>
    </row>
    <row r="22" spans="1:52" s="9" customFormat="1" ht="18" customHeight="1">
      <c r="A22" s="102" t="s">
        <v>65</v>
      </c>
      <c r="B22" s="108">
        <v>20</v>
      </c>
      <c r="C22" s="108">
        <v>1</v>
      </c>
      <c r="D22" s="108">
        <v>5</v>
      </c>
      <c r="E22" s="108">
        <v>7</v>
      </c>
      <c r="F22" s="108">
        <v>0</v>
      </c>
      <c r="G22" s="107">
        <f t="shared" si="6"/>
        <v>33</v>
      </c>
      <c r="H22" s="206" t="s">
        <v>79</v>
      </c>
      <c r="I22" s="658"/>
    </row>
    <row r="23" spans="1:52" s="9" customFormat="1" ht="18" customHeight="1">
      <c r="A23" s="101" t="s">
        <v>66</v>
      </c>
      <c r="B23" s="104">
        <v>169</v>
      </c>
      <c r="C23" s="104">
        <v>6</v>
      </c>
      <c r="D23" s="104">
        <v>37</v>
      </c>
      <c r="E23" s="104">
        <v>54</v>
      </c>
      <c r="F23" s="104">
        <v>1</v>
      </c>
      <c r="G23" s="109">
        <f t="shared" si="6"/>
        <v>267</v>
      </c>
      <c r="H23" s="207" t="s">
        <v>80</v>
      </c>
      <c r="I23" s="658"/>
    </row>
    <row r="24" spans="1:52" s="9" customFormat="1" ht="18" customHeight="1" thickBot="1">
      <c r="A24" s="237" t="s">
        <v>105</v>
      </c>
      <c r="B24" s="235">
        <v>204</v>
      </c>
      <c r="C24" s="235">
        <v>2</v>
      </c>
      <c r="D24" s="235">
        <v>121</v>
      </c>
      <c r="E24" s="235">
        <v>217</v>
      </c>
      <c r="F24" s="235">
        <v>38</v>
      </c>
      <c r="G24" s="236">
        <f t="shared" si="6"/>
        <v>582</v>
      </c>
      <c r="H24" s="394" t="s">
        <v>104</v>
      </c>
      <c r="I24" s="658"/>
    </row>
    <row r="25" spans="1:52" ht="15.75" thickTop="1">
      <c r="A25" s="146" t="s">
        <v>99</v>
      </c>
      <c r="B25" s="157"/>
      <c r="C25" s="144"/>
      <c r="D25" s="145"/>
      <c r="E25" s="145"/>
      <c r="F25" s="146"/>
      <c r="G25" s="146"/>
      <c r="H25" s="270" t="s">
        <v>100</v>
      </c>
      <c r="I25" s="658"/>
    </row>
    <row r="26" spans="1:52" ht="21" customHeight="1">
      <c r="A26" s="269" t="s">
        <v>279</v>
      </c>
      <c r="B26" s="157"/>
      <c r="C26" s="144"/>
      <c r="D26" s="145"/>
      <c r="E26" s="145"/>
      <c r="F26" s="146"/>
      <c r="G26" s="146"/>
      <c r="H26" s="270" t="s">
        <v>230</v>
      </c>
      <c r="I26" s="658"/>
    </row>
    <row r="27" spans="1:52" ht="9.9499999999999993" customHeight="1">
      <c r="A27" s="195"/>
      <c r="B27" s="196"/>
      <c r="C27" s="196"/>
      <c r="D27" s="196"/>
      <c r="E27" s="196"/>
      <c r="F27" s="196"/>
      <c r="G27" s="196"/>
      <c r="H27" s="197"/>
    </row>
    <row r="1048556" spans="1:8">
      <c r="A1048556" s="572"/>
      <c r="B1048556" s="610"/>
      <c r="C1048556" s="572"/>
      <c r="D1048556" s="572"/>
      <c r="E1048556" s="572"/>
      <c r="F1048556" s="572"/>
      <c r="G1048556" s="572"/>
      <c r="H1048556" s="572"/>
    </row>
    <row r="1048557" spans="1:8">
      <c r="A1048557" s="572"/>
      <c r="B1048557" s="610"/>
      <c r="C1048557" s="572"/>
      <c r="D1048557" s="572"/>
      <c r="E1048557" s="572"/>
      <c r="F1048557" s="572"/>
      <c r="G1048557" s="572"/>
      <c r="H1048557" s="572"/>
    </row>
    <row r="1048558" spans="1:8">
      <c r="A1048558" s="572"/>
      <c r="B1048558" s="610"/>
      <c r="C1048558" s="572"/>
      <c r="D1048558" s="572"/>
      <c r="E1048558" s="572"/>
      <c r="F1048558" s="572"/>
      <c r="G1048558" s="572"/>
      <c r="H1048558" s="572"/>
    </row>
    <row r="1048559" spans="1:8">
      <c r="A1048559" s="572"/>
      <c r="B1048559" s="610"/>
      <c r="C1048559" s="572"/>
      <c r="D1048559" s="572"/>
      <c r="E1048559" s="572"/>
      <c r="F1048559" s="572"/>
      <c r="G1048559" s="572"/>
      <c r="H1048559" s="572"/>
    </row>
    <row r="1048560" spans="1:8">
      <c r="A1048560" s="572"/>
      <c r="B1048560" s="610"/>
      <c r="C1048560" s="572"/>
      <c r="D1048560" s="572"/>
      <c r="E1048560" s="572"/>
      <c r="F1048560" s="572"/>
      <c r="G1048560" s="572"/>
      <c r="H1048560" s="572"/>
    </row>
    <row r="1048561" spans="1:8">
      <c r="A1048561" s="572"/>
      <c r="B1048561" s="610"/>
      <c r="C1048561" s="572"/>
      <c r="D1048561" s="572"/>
      <c r="E1048561" s="572"/>
      <c r="F1048561" s="572"/>
      <c r="G1048561" s="572"/>
      <c r="H1048561" s="572"/>
    </row>
    <row r="1048562" spans="1:8">
      <c r="A1048562" s="572"/>
      <c r="B1048562" s="610"/>
      <c r="C1048562" s="572"/>
      <c r="D1048562" s="572"/>
      <c r="E1048562" s="572"/>
      <c r="F1048562" s="572"/>
      <c r="G1048562" s="572"/>
      <c r="H1048562" s="572"/>
    </row>
    <row r="1048563" spans="1:8">
      <c r="A1048563" s="572"/>
      <c r="B1048563" s="610"/>
      <c r="C1048563" s="572"/>
      <c r="D1048563" s="572"/>
      <c r="E1048563" s="572"/>
      <c r="F1048563" s="572"/>
      <c r="G1048563" s="572"/>
      <c r="H1048563" s="572"/>
    </row>
    <row r="1048564" spans="1:8" ht="24">
      <c r="A1048564" s="614" t="s">
        <v>425</v>
      </c>
      <c r="B1048564" s="614" t="s">
        <v>426</v>
      </c>
      <c r="C1048564" s="614" t="s">
        <v>427</v>
      </c>
      <c r="D1048564" s="614" t="s">
        <v>428</v>
      </c>
      <c r="E1048564" s="614" t="s">
        <v>429</v>
      </c>
      <c r="F1048564" s="572"/>
      <c r="G1048564" s="572"/>
      <c r="H1048564" s="572"/>
    </row>
    <row r="1048565" spans="1:8">
      <c r="A1048565" s="615">
        <f>$B$7/$G$7</f>
        <v>0.72884283246977544</v>
      </c>
      <c r="B1048565" s="615">
        <f>$C$7/$G$7</f>
        <v>1.4130946773433821E-2</v>
      </c>
      <c r="C1048565" s="615">
        <f>$D$7/$G$7</f>
        <v>0.12152614225153086</v>
      </c>
      <c r="D1048565" s="615">
        <f>$E$7/$G$7</f>
        <v>0.11132045847071753</v>
      </c>
      <c r="E1048565" s="615">
        <f>$F$7/$G$7</f>
        <v>2.4179620034542316E-2</v>
      </c>
      <c r="F1048565" s="572"/>
      <c r="G1048565" s="572"/>
      <c r="H1048565" s="572"/>
    </row>
    <row r="1048566" spans="1:8">
      <c r="A1048566" s="572"/>
      <c r="B1048566" s="610"/>
      <c r="C1048566" s="572"/>
      <c r="D1048566" s="572"/>
      <c r="E1048566" s="572"/>
      <c r="F1048566" s="572"/>
      <c r="G1048566" s="572"/>
      <c r="H1048566" s="572"/>
    </row>
    <row r="1048567" spans="1:8">
      <c r="A1048567" s="572"/>
      <c r="B1048567" s="610"/>
      <c r="C1048567" s="572"/>
      <c r="D1048567" s="572"/>
      <c r="E1048567" s="572"/>
      <c r="F1048567" s="572"/>
      <c r="G1048567" s="572"/>
      <c r="H1048567" s="572"/>
    </row>
    <row r="1048568" spans="1:8">
      <c r="A1048568" s="572"/>
      <c r="B1048568" s="610"/>
      <c r="C1048568" s="572"/>
      <c r="D1048568" s="572"/>
      <c r="E1048568" s="572"/>
      <c r="F1048568" s="572"/>
      <c r="G1048568" s="572"/>
      <c r="H1048568" s="572"/>
    </row>
    <row r="1048569" spans="1:8">
      <c r="A1048569" s="572"/>
      <c r="B1048569" s="610"/>
      <c r="C1048569" s="572"/>
      <c r="D1048569" s="572"/>
      <c r="E1048569" s="572"/>
      <c r="F1048569" s="572"/>
      <c r="G1048569" s="572"/>
      <c r="H1048569" s="572"/>
    </row>
  </sheetData>
  <mergeCells count="7">
    <mergeCell ref="A1:A2"/>
    <mergeCell ref="H1:H2"/>
    <mergeCell ref="A4:A6"/>
    <mergeCell ref="H4:H6"/>
    <mergeCell ref="G4:G6"/>
    <mergeCell ref="B4:C4"/>
    <mergeCell ref="E4:F4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AC253-BDB7-4248-93A0-3EDDBB11111C}">
  <sheetPr>
    <tabColor rgb="FFDACFAA"/>
  </sheetPr>
  <dimension ref="A1:J1048537"/>
  <sheetViews>
    <sheetView showGridLines="0" rightToLeft="1" zoomScaleNormal="100" zoomScaleSheetLayoutView="100" workbookViewId="0">
      <selection activeCell="A2" sqref="A2"/>
    </sheetView>
  </sheetViews>
  <sheetFormatPr defaultColWidth="31.140625" defaultRowHeight="12.75"/>
  <cols>
    <col min="1" max="1" width="9.140625" style="3" customWidth="1"/>
    <col min="2" max="2" width="9.140625" style="2" customWidth="1"/>
    <col min="3" max="10" width="9.140625" style="3" customWidth="1"/>
    <col min="11" max="43" width="11.7109375" style="3" customWidth="1"/>
    <col min="44" max="16384" width="31.140625" style="3"/>
  </cols>
  <sheetData>
    <row r="1" spans="1:10" ht="18" customHeight="1">
      <c r="A1" s="202" t="s">
        <v>360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499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523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>
      <c r="A4" s="141"/>
      <c r="B4" s="141"/>
      <c r="C4" s="141"/>
      <c r="D4" s="141"/>
      <c r="E4" s="141"/>
      <c r="F4" s="141"/>
      <c r="G4" s="141"/>
      <c r="H4" s="141"/>
    </row>
    <row r="1048536" spans="1:5">
      <c r="A1048536" s="156"/>
      <c r="B1048536" s="156"/>
      <c r="C1048536" s="156"/>
      <c r="D1048536" s="156"/>
      <c r="E1048536" s="156"/>
    </row>
    <row r="1048537" spans="1:5">
      <c r="A1048537" s="153"/>
      <c r="B1048537" s="153"/>
      <c r="C1048537" s="153"/>
      <c r="D1048537" s="153"/>
      <c r="E1048537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L1048560"/>
  <sheetViews>
    <sheetView showGridLines="0" rightToLeft="1" topLeftCell="A3" zoomScaleNormal="100" zoomScaleSheetLayoutView="100" workbookViewId="0">
      <selection activeCell="G16" sqref="G16:I16"/>
    </sheetView>
  </sheetViews>
  <sheetFormatPr defaultColWidth="9.140625" defaultRowHeight="12.75"/>
  <cols>
    <col min="1" max="1" width="21.7109375" style="2" customWidth="1"/>
    <col min="2" max="9" width="7.7109375" style="3" customWidth="1"/>
    <col min="10" max="10" width="10.7109375" style="3" customWidth="1"/>
    <col min="11" max="16384" width="9.140625" style="3"/>
  </cols>
  <sheetData>
    <row r="1" spans="1:12" ht="43.5">
      <c r="A1" s="680" t="s">
        <v>434</v>
      </c>
      <c r="B1" s="307" t="s">
        <v>524</v>
      </c>
      <c r="C1" s="193"/>
      <c r="D1" s="193"/>
      <c r="E1" s="193"/>
      <c r="F1" s="193"/>
      <c r="G1" s="193"/>
      <c r="H1" s="193"/>
      <c r="I1" s="193"/>
      <c r="J1" s="681">
        <v>2021</v>
      </c>
    </row>
    <row r="2" spans="1:12" ht="31.5" customHeight="1">
      <c r="A2" s="680"/>
      <c r="B2" s="306" t="s">
        <v>430</v>
      </c>
      <c r="C2" s="194"/>
      <c r="D2" s="194"/>
      <c r="E2" s="194"/>
      <c r="F2" s="194"/>
      <c r="G2" s="194"/>
      <c r="H2" s="194"/>
      <c r="I2" s="194"/>
      <c r="J2" s="681"/>
    </row>
    <row r="3" spans="1:12" s="5" customFormat="1">
      <c r="A3" s="11"/>
      <c r="B3" s="6"/>
      <c r="C3" s="6"/>
      <c r="D3" s="6"/>
      <c r="E3" s="6"/>
      <c r="F3" s="6"/>
      <c r="G3" s="6"/>
      <c r="H3" s="6"/>
      <c r="I3" s="6"/>
      <c r="J3" s="8"/>
    </row>
    <row r="4" spans="1:12" s="9" customFormat="1" ht="19.5" thickBot="1">
      <c r="A4" s="689" t="s">
        <v>525</v>
      </c>
      <c r="B4" s="230" t="s">
        <v>509</v>
      </c>
      <c r="C4" s="231"/>
      <c r="D4" s="232"/>
      <c r="E4" s="232"/>
      <c r="F4" s="233"/>
      <c r="G4" s="32"/>
      <c r="H4" s="234"/>
      <c r="I4" s="436" t="s">
        <v>322</v>
      </c>
      <c r="J4" s="713" t="s">
        <v>233</v>
      </c>
    </row>
    <row r="5" spans="1:12" s="2" customFormat="1" ht="42" customHeight="1" thickBot="1">
      <c r="A5" s="689"/>
      <c r="B5" s="223" t="s">
        <v>42</v>
      </c>
      <c r="C5" s="224" t="s">
        <v>60</v>
      </c>
      <c r="D5" s="224" t="s">
        <v>43</v>
      </c>
      <c r="E5" s="224" t="s">
        <v>61</v>
      </c>
      <c r="F5" s="224" t="s">
        <v>44</v>
      </c>
      <c r="G5" s="224" t="s">
        <v>45</v>
      </c>
      <c r="H5" s="224" t="s">
        <v>46</v>
      </c>
      <c r="I5" s="437" t="s">
        <v>98</v>
      </c>
      <c r="J5" s="714"/>
    </row>
    <row r="6" spans="1:12" s="469" customFormat="1" ht="21" customHeight="1" thickTop="1">
      <c r="A6" s="97" t="s">
        <v>431</v>
      </c>
      <c r="B6" s="281">
        <f>SUM(B7:B15)</f>
        <v>78</v>
      </c>
      <c r="C6" s="281">
        <f t="shared" ref="C6:J6" si="0">SUM(C7:C15)</f>
        <v>1429</v>
      </c>
      <c r="D6" s="281">
        <f t="shared" si="0"/>
        <v>2164</v>
      </c>
      <c r="E6" s="281">
        <f t="shared" si="0"/>
        <v>921</v>
      </c>
      <c r="F6" s="281">
        <f t="shared" si="0"/>
        <v>368</v>
      </c>
      <c r="G6" s="281">
        <f t="shared" si="0"/>
        <v>197</v>
      </c>
      <c r="H6" s="281">
        <f t="shared" si="0"/>
        <v>114</v>
      </c>
      <c r="I6" s="281">
        <f t="shared" si="0"/>
        <v>208</v>
      </c>
      <c r="J6" s="281">
        <f t="shared" si="0"/>
        <v>5479</v>
      </c>
      <c r="K6" s="659"/>
    </row>
    <row r="7" spans="1:12" s="9" customFormat="1" ht="30.75">
      <c r="A7" s="340" t="s">
        <v>598</v>
      </c>
      <c r="B7" s="104">
        <f t="shared" ref="B7:J7" si="1">B17+B27</f>
        <v>1</v>
      </c>
      <c r="C7" s="104">
        <f t="shared" si="1"/>
        <v>1</v>
      </c>
      <c r="D7" s="104">
        <f t="shared" si="1"/>
        <v>0</v>
      </c>
      <c r="E7" s="104">
        <f t="shared" si="1"/>
        <v>0</v>
      </c>
      <c r="F7" s="104">
        <f t="shared" si="1"/>
        <v>0</v>
      </c>
      <c r="G7" s="104">
        <f t="shared" si="1"/>
        <v>0</v>
      </c>
      <c r="H7" s="104">
        <f t="shared" si="1"/>
        <v>0</v>
      </c>
      <c r="I7" s="104">
        <f t="shared" si="1"/>
        <v>0</v>
      </c>
      <c r="J7" s="109">
        <f t="shared" si="1"/>
        <v>2</v>
      </c>
      <c r="K7" s="659"/>
      <c r="L7" s="64"/>
    </row>
    <row r="8" spans="1:12" s="9" customFormat="1" ht="18" customHeight="1">
      <c r="A8" s="392" t="s">
        <v>42</v>
      </c>
      <c r="B8" s="108">
        <f t="shared" ref="B8:J8" si="2">B18+B28</f>
        <v>70</v>
      </c>
      <c r="C8" s="108">
        <f t="shared" si="2"/>
        <v>315</v>
      </c>
      <c r="D8" s="108">
        <f t="shared" si="2"/>
        <v>131</v>
      </c>
      <c r="E8" s="108">
        <f t="shared" si="2"/>
        <v>19</v>
      </c>
      <c r="F8" s="108">
        <f t="shared" si="2"/>
        <v>2</v>
      </c>
      <c r="G8" s="108">
        <f t="shared" si="2"/>
        <v>1</v>
      </c>
      <c r="H8" s="108">
        <f t="shared" si="2"/>
        <v>1</v>
      </c>
      <c r="I8" s="108">
        <f t="shared" si="2"/>
        <v>1</v>
      </c>
      <c r="J8" s="109">
        <f t="shared" si="2"/>
        <v>540</v>
      </c>
      <c r="K8" s="659"/>
      <c r="L8" s="64"/>
    </row>
    <row r="9" spans="1:12" s="9" customFormat="1" ht="18" customHeight="1">
      <c r="A9" s="393" t="s">
        <v>60</v>
      </c>
      <c r="B9" s="104">
        <f t="shared" ref="B9:J9" si="3">B19+B29</f>
        <v>6</v>
      </c>
      <c r="C9" s="104">
        <f t="shared" si="3"/>
        <v>1010</v>
      </c>
      <c r="D9" s="104">
        <f t="shared" si="3"/>
        <v>1132</v>
      </c>
      <c r="E9" s="104">
        <f t="shared" si="3"/>
        <v>152</v>
      </c>
      <c r="F9" s="104">
        <f t="shared" si="3"/>
        <v>18</v>
      </c>
      <c r="G9" s="104">
        <f t="shared" si="3"/>
        <v>3</v>
      </c>
      <c r="H9" s="104">
        <f t="shared" si="3"/>
        <v>4</v>
      </c>
      <c r="I9" s="104">
        <f t="shared" si="3"/>
        <v>3</v>
      </c>
      <c r="J9" s="107">
        <f t="shared" si="3"/>
        <v>2328</v>
      </c>
      <c r="K9" s="659"/>
      <c r="L9" s="64"/>
    </row>
    <row r="10" spans="1:12" s="9" customFormat="1" ht="18" customHeight="1">
      <c r="A10" s="392" t="s">
        <v>43</v>
      </c>
      <c r="B10" s="108">
        <f t="shared" ref="B10:J10" si="4">B20+B30</f>
        <v>1</v>
      </c>
      <c r="C10" s="108">
        <f t="shared" si="4"/>
        <v>91</v>
      </c>
      <c r="D10" s="108">
        <f t="shared" si="4"/>
        <v>820</v>
      </c>
      <c r="E10" s="108">
        <f t="shared" si="4"/>
        <v>474</v>
      </c>
      <c r="F10" s="108">
        <f t="shared" si="4"/>
        <v>87</v>
      </c>
      <c r="G10" s="108">
        <f t="shared" si="4"/>
        <v>16</v>
      </c>
      <c r="H10" s="108">
        <f t="shared" si="4"/>
        <v>12</v>
      </c>
      <c r="I10" s="108">
        <f t="shared" si="4"/>
        <v>5</v>
      </c>
      <c r="J10" s="109">
        <f t="shared" si="4"/>
        <v>1506</v>
      </c>
      <c r="K10" s="659"/>
      <c r="L10" s="64"/>
    </row>
    <row r="11" spans="1:12" s="9" customFormat="1" ht="18" customHeight="1">
      <c r="A11" s="393" t="s">
        <v>61</v>
      </c>
      <c r="B11" s="104">
        <f t="shared" ref="B11:J11" si="5">B21+B31</f>
        <v>0</v>
      </c>
      <c r="C11" s="104">
        <f t="shared" si="5"/>
        <v>9</v>
      </c>
      <c r="D11" s="104">
        <f t="shared" si="5"/>
        <v>68</v>
      </c>
      <c r="E11" s="104">
        <f t="shared" si="5"/>
        <v>228</v>
      </c>
      <c r="F11" s="104">
        <f t="shared" si="5"/>
        <v>152</v>
      </c>
      <c r="G11" s="104">
        <f t="shared" si="5"/>
        <v>42</v>
      </c>
      <c r="H11" s="104">
        <f t="shared" si="5"/>
        <v>14</v>
      </c>
      <c r="I11" s="104">
        <f t="shared" si="5"/>
        <v>9</v>
      </c>
      <c r="J11" s="107">
        <f t="shared" si="5"/>
        <v>522</v>
      </c>
      <c r="K11" s="659"/>
      <c r="L11" s="64"/>
    </row>
    <row r="12" spans="1:12" s="9" customFormat="1" ht="18" customHeight="1">
      <c r="A12" s="392" t="s">
        <v>44</v>
      </c>
      <c r="B12" s="108">
        <f t="shared" ref="B12:J12" si="6">B22+B32</f>
        <v>0</v>
      </c>
      <c r="C12" s="108">
        <f t="shared" si="6"/>
        <v>1</v>
      </c>
      <c r="D12" s="108">
        <f t="shared" si="6"/>
        <v>9</v>
      </c>
      <c r="E12" s="108">
        <f t="shared" si="6"/>
        <v>41</v>
      </c>
      <c r="F12" s="108">
        <f t="shared" si="6"/>
        <v>90</v>
      </c>
      <c r="G12" s="108">
        <f t="shared" si="6"/>
        <v>81</v>
      </c>
      <c r="H12" s="108">
        <f t="shared" si="6"/>
        <v>27</v>
      </c>
      <c r="I12" s="108">
        <f t="shared" si="6"/>
        <v>27</v>
      </c>
      <c r="J12" s="109">
        <f t="shared" si="6"/>
        <v>276</v>
      </c>
      <c r="K12" s="659"/>
      <c r="L12" s="64"/>
    </row>
    <row r="13" spans="1:12" s="9" customFormat="1" ht="18" customHeight="1">
      <c r="A13" s="393" t="s">
        <v>45</v>
      </c>
      <c r="B13" s="104">
        <f t="shared" ref="B13:J13" si="7">B23+B33</f>
        <v>0</v>
      </c>
      <c r="C13" s="104">
        <f t="shared" si="7"/>
        <v>1</v>
      </c>
      <c r="D13" s="104">
        <f t="shared" si="7"/>
        <v>2</v>
      </c>
      <c r="E13" s="104">
        <f t="shared" si="7"/>
        <v>5</v>
      </c>
      <c r="F13" s="104">
        <f t="shared" si="7"/>
        <v>16</v>
      </c>
      <c r="G13" s="104">
        <f t="shared" si="7"/>
        <v>40</v>
      </c>
      <c r="H13" s="104">
        <f t="shared" si="7"/>
        <v>37</v>
      </c>
      <c r="I13" s="104">
        <f t="shared" si="7"/>
        <v>35</v>
      </c>
      <c r="J13" s="107">
        <f t="shared" si="7"/>
        <v>136</v>
      </c>
      <c r="K13" s="659"/>
      <c r="L13" s="64"/>
    </row>
    <row r="14" spans="1:12" s="9" customFormat="1" ht="18" customHeight="1">
      <c r="A14" s="392" t="s">
        <v>46</v>
      </c>
      <c r="B14" s="108">
        <f t="shared" ref="B14:J14" si="8">B24+B34</f>
        <v>0</v>
      </c>
      <c r="C14" s="108">
        <f t="shared" si="8"/>
        <v>0</v>
      </c>
      <c r="D14" s="108">
        <f t="shared" si="8"/>
        <v>1</v>
      </c>
      <c r="E14" s="108">
        <f t="shared" si="8"/>
        <v>2</v>
      </c>
      <c r="F14" s="108">
        <f t="shared" si="8"/>
        <v>2</v>
      </c>
      <c r="G14" s="108">
        <f t="shared" si="8"/>
        <v>10</v>
      </c>
      <c r="H14" s="108">
        <f t="shared" si="8"/>
        <v>14</v>
      </c>
      <c r="I14" s="108">
        <f t="shared" si="8"/>
        <v>43</v>
      </c>
      <c r="J14" s="109">
        <f t="shared" si="8"/>
        <v>72</v>
      </c>
      <c r="K14" s="659"/>
      <c r="L14" s="64"/>
    </row>
    <row r="15" spans="1:12" s="9" customFormat="1" ht="18" customHeight="1">
      <c r="A15" s="392" t="s">
        <v>98</v>
      </c>
      <c r="B15" s="108">
        <f t="shared" ref="B15:J15" si="9">B25+B35</f>
        <v>0</v>
      </c>
      <c r="C15" s="108">
        <f t="shared" si="9"/>
        <v>1</v>
      </c>
      <c r="D15" s="108">
        <f t="shared" si="9"/>
        <v>1</v>
      </c>
      <c r="E15" s="108">
        <f t="shared" si="9"/>
        <v>0</v>
      </c>
      <c r="F15" s="108">
        <f t="shared" si="9"/>
        <v>1</v>
      </c>
      <c r="G15" s="108">
        <f t="shared" si="9"/>
        <v>4</v>
      </c>
      <c r="H15" s="108">
        <f t="shared" si="9"/>
        <v>5</v>
      </c>
      <c r="I15" s="108">
        <f t="shared" si="9"/>
        <v>85</v>
      </c>
      <c r="J15" s="107">
        <f t="shared" si="9"/>
        <v>97</v>
      </c>
      <c r="K15" s="659"/>
      <c r="L15" s="64"/>
    </row>
    <row r="16" spans="1:12" s="469" customFormat="1" ht="21" customHeight="1">
      <c r="A16" s="97" t="s">
        <v>432</v>
      </c>
      <c r="B16" s="281">
        <f>SUM(B17:B25)</f>
        <v>46</v>
      </c>
      <c r="C16" s="281">
        <f t="shared" ref="C16" si="10">SUM(C17:C25)</f>
        <v>1119</v>
      </c>
      <c r="D16" s="281">
        <f t="shared" ref="D16" si="11">SUM(D17:D25)</f>
        <v>1771</v>
      </c>
      <c r="E16" s="281">
        <f t="shared" ref="E16" si="12">SUM(E17:E25)</f>
        <v>728</v>
      </c>
      <c r="F16" s="281">
        <f t="shared" ref="F16" si="13">SUM(F17:F25)</f>
        <v>265</v>
      </c>
      <c r="G16" s="281">
        <f t="shared" ref="G16" si="14">SUM(G17:G25)</f>
        <v>130</v>
      </c>
      <c r="H16" s="281">
        <f t="shared" ref="H16" si="15">SUM(H17:H25)</f>
        <v>69</v>
      </c>
      <c r="I16" s="281">
        <f t="shared" ref="I16" si="16">SUM(I17:I25)</f>
        <v>116</v>
      </c>
      <c r="J16" s="281">
        <f t="shared" ref="J16" si="17">SUM(J17:J25)</f>
        <v>4244</v>
      </c>
      <c r="K16" s="659"/>
    </row>
    <row r="17" spans="1:12" s="9" customFormat="1" ht="30.75">
      <c r="A17" s="340" t="s">
        <v>598</v>
      </c>
      <c r="B17" s="104">
        <v>1</v>
      </c>
      <c r="C17" s="104">
        <v>1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9">
        <f>SUM(B17:I17)</f>
        <v>2</v>
      </c>
      <c r="K17" s="659"/>
      <c r="L17" s="64"/>
    </row>
    <row r="18" spans="1:12" s="9" customFormat="1" ht="18" customHeight="1">
      <c r="A18" s="392" t="s">
        <v>42</v>
      </c>
      <c r="B18" s="108">
        <v>39</v>
      </c>
      <c r="C18" s="108">
        <v>286</v>
      </c>
      <c r="D18" s="108">
        <v>118</v>
      </c>
      <c r="E18" s="108">
        <v>11</v>
      </c>
      <c r="F18" s="108">
        <v>2</v>
      </c>
      <c r="G18" s="108">
        <v>1</v>
      </c>
      <c r="H18" s="108">
        <v>1</v>
      </c>
      <c r="I18" s="108">
        <v>0</v>
      </c>
      <c r="J18" s="109">
        <f t="shared" ref="J18:J25" si="18">SUM(B18:I18)</f>
        <v>458</v>
      </c>
      <c r="K18" s="659"/>
      <c r="L18" s="64"/>
    </row>
    <row r="19" spans="1:12" s="9" customFormat="1" ht="18" customHeight="1">
      <c r="A19" s="393" t="s">
        <v>60</v>
      </c>
      <c r="B19" s="104">
        <v>5</v>
      </c>
      <c r="C19" s="104">
        <v>750</v>
      </c>
      <c r="D19" s="104">
        <v>978</v>
      </c>
      <c r="E19" s="104">
        <v>135</v>
      </c>
      <c r="F19" s="104">
        <v>14</v>
      </c>
      <c r="G19" s="104">
        <v>0</v>
      </c>
      <c r="H19" s="104">
        <v>1</v>
      </c>
      <c r="I19" s="104">
        <v>2</v>
      </c>
      <c r="J19" s="107">
        <f t="shared" si="18"/>
        <v>1885</v>
      </c>
      <c r="K19" s="659"/>
      <c r="L19" s="64"/>
    </row>
    <row r="20" spans="1:12" s="9" customFormat="1" ht="18" customHeight="1">
      <c r="A20" s="392" t="s">
        <v>43</v>
      </c>
      <c r="B20" s="108">
        <v>1</v>
      </c>
      <c r="C20" s="108">
        <v>75</v>
      </c>
      <c r="D20" s="108">
        <v>616</v>
      </c>
      <c r="E20" s="108">
        <v>374</v>
      </c>
      <c r="F20" s="108">
        <v>69</v>
      </c>
      <c r="G20" s="108">
        <v>10</v>
      </c>
      <c r="H20" s="108">
        <v>5</v>
      </c>
      <c r="I20" s="108">
        <v>2</v>
      </c>
      <c r="J20" s="109">
        <f t="shared" si="18"/>
        <v>1152</v>
      </c>
      <c r="K20" s="659"/>
      <c r="L20" s="64"/>
    </row>
    <row r="21" spans="1:12" s="9" customFormat="1" ht="18" customHeight="1">
      <c r="A21" s="393" t="s">
        <v>61</v>
      </c>
      <c r="B21" s="104">
        <v>0</v>
      </c>
      <c r="C21" s="104">
        <v>5</v>
      </c>
      <c r="D21" s="104">
        <v>51</v>
      </c>
      <c r="E21" s="104">
        <v>174</v>
      </c>
      <c r="F21" s="104">
        <v>108</v>
      </c>
      <c r="G21" s="104">
        <v>29</v>
      </c>
      <c r="H21" s="104">
        <v>10</v>
      </c>
      <c r="I21" s="104">
        <v>3</v>
      </c>
      <c r="J21" s="107">
        <f t="shared" si="18"/>
        <v>380</v>
      </c>
      <c r="K21" s="659"/>
      <c r="L21" s="64"/>
    </row>
    <row r="22" spans="1:12" s="9" customFormat="1" ht="18" customHeight="1">
      <c r="A22" s="392" t="s">
        <v>44</v>
      </c>
      <c r="B22" s="108">
        <v>0</v>
      </c>
      <c r="C22" s="108">
        <v>1</v>
      </c>
      <c r="D22" s="108">
        <v>5</v>
      </c>
      <c r="E22" s="108">
        <v>30</v>
      </c>
      <c r="F22" s="108">
        <v>57</v>
      </c>
      <c r="G22" s="108">
        <v>54</v>
      </c>
      <c r="H22" s="108">
        <v>18</v>
      </c>
      <c r="I22" s="108">
        <v>14</v>
      </c>
      <c r="J22" s="109">
        <f t="shared" si="18"/>
        <v>179</v>
      </c>
      <c r="K22" s="659"/>
      <c r="L22" s="64"/>
    </row>
    <row r="23" spans="1:12" s="9" customFormat="1" ht="18" customHeight="1">
      <c r="A23" s="393" t="s">
        <v>45</v>
      </c>
      <c r="B23" s="104">
        <v>0</v>
      </c>
      <c r="C23" s="104">
        <v>1</v>
      </c>
      <c r="D23" s="104">
        <v>2</v>
      </c>
      <c r="E23" s="104">
        <v>4</v>
      </c>
      <c r="F23" s="104">
        <v>12</v>
      </c>
      <c r="G23" s="104">
        <v>23</v>
      </c>
      <c r="H23" s="104">
        <v>24</v>
      </c>
      <c r="I23" s="104">
        <v>26</v>
      </c>
      <c r="J23" s="107">
        <f t="shared" si="18"/>
        <v>92</v>
      </c>
      <c r="K23" s="659"/>
      <c r="L23" s="64"/>
    </row>
    <row r="24" spans="1:12" s="9" customFormat="1" ht="18" customHeight="1">
      <c r="A24" s="392" t="s">
        <v>46</v>
      </c>
      <c r="B24" s="108">
        <v>0</v>
      </c>
      <c r="C24" s="108">
        <v>0</v>
      </c>
      <c r="D24" s="108">
        <v>1</v>
      </c>
      <c r="E24" s="108">
        <v>0</v>
      </c>
      <c r="F24" s="108">
        <v>2</v>
      </c>
      <c r="G24" s="108">
        <v>9</v>
      </c>
      <c r="H24" s="108">
        <v>6</v>
      </c>
      <c r="I24" s="108">
        <v>26</v>
      </c>
      <c r="J24" s="109">
        <f t="shared" si="18"/>
        <v>44</v>
      </c>
      <c r="K24" s="659"/>
      <c r="L24" s="64"/>
    </row>
    <row r="25" spans="1:12" s="9" customFormat="1" ht="18" customHeight="1">
      <c r="A25" s="393" t="s">
        <v>98</v>
      </c>
      <c r="B25" s="104">
        <v>0</v>
      </c>
      <c r="C25" s="104">
        <v>0</v>
      </c>
      <c r="D25" s="104">
        <v>0</v>
      </c>
      <c r="E25" s="104">
        <v>0</v>
      </c>
      <c r="F25" s="104">
        <v>1</v>
      </c>
      <c r="G25" s="104">
        <v>4</v>
      </c>
      <c r="H25" s="104">
        <v>4</v>
      </c>
      <c r="I25" s="104">
        <v>43</v>
      </c>
      <c r="J25" s="107">
        <f t="shared" si="18"/>
        <v>52</v>
      </c>
      <c r="K25" s="659"/>
      <c r="L25" s="64"/>
    </row>
    <row r="26" spans="1:12" s="469" customFormat="1" ht="21" customHeight="1">
      <c r="A26" s="295" t="s">
        <v>433</v>
      </c>
      <c r="B26" s="281">
        <f>SUM(B27:B35)</f>
        <v>32</v>
      </c>
      <c r="C26" s="281">
        <f t="shared" ref="C26" si="19">SUM(C27:C35)</f>
        <v>310</v>
      </c>
      <c r="D26" s="281">
        <f t="shared" ref="D26" si="20">SUM(D27:D35)</f>
        <v>393</v>
      </c>
      <c r="E26" s="281">
        <f t="shared" ref="E26" si="21">SUM(E27:E35)</f>
        <v>193</v>
      </c>
      <c r="F26" s="281">
        <f t="shared" ref="F26" si="22">SUM(F27:F35)</f>
        <v>103</v>
      </c>
      <c r="G26" s="281">
        <f t="shared" ref="G26" si="23">SUM(G27:G35)</f>
        <v>67</v>
      </c>
      <c r="H26" s="281">
        <f t="shared" ref="H26" si="24">SUM(H27:H35)</f>
        <v>45</v>
      </c>
      <c r="I26" s="281">
        <f t="shared" ref="I26" si="25">SUM(I27:I35)</f>
        <v>92</v>
      </c>
      <c r="J26" s="281">
        <f t="shared" ref="J26" si="26">SUM(J27:J35)</f>
        <v>1235</v>
      </c>
      <c r="K26" s="659"/>
    </row>
    <row r="27" spans="1:12" s="9" customFormat="1" ht="30.75">
      <c r="A27" s="340" t="s">
        <v>598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9">
        <f>SUM(B27:I27)</f>
        <v>0</v>
      </c>
      <c r="K27" s="659"/>
      <c r="L27" s="64"/>
    </row>
    <row r="28" spans="1:12" s="9" customFormat="1" ht="18" customHeight="1">
      <c r="A28" s="392" t="s">
        <v>42</v>
      </c>
      <c r="B28" s="108">
        <v>31</v>
      </c>
      <c r="C28" s="108">
        <v>29</v>
      </c>
      <c r="D28" s="108">
        <v>13</v>
      </c>
      <c r="E28" s="108">
        <v>8</v>
      </c>
      <c r="F28" s="108">
        <v>0</v>
      </c>
      <c r="G28" s="108">
        <v>0</v>
      </c>
      <c r="H28" s="108">
        <v>0</v>
      </c>
      <c r="I28" s="108">
        <v>1</v>
      </c>
      <c r="J28" s="109">
        <f t="shared" ref="J28:J35" si="27">SUM(B28:I28)</f>
        <v>82</v>
      </c>
      <c r="K28" s="659"/>
      <c r="L28" s="64"/>
    </row>
    <row r="29" spans="1:12" s="9" customFormat="1" ht="18" customHeight="1">
      <c r="A29" s="393" t="s">
        <v>60</v>
      </c>
      <c r="B29" s="104">
        <v>1</v>
      </c>
      <c r="C29" s="104">
        <v>260</v>
      </c>
      <c r="D29" s="104">
        <v>154</v>
      </c>
      <c r="E29" s="104">
        <v>17</v>
      </c>
      <c r="F29" s="104">
        <v>4</v>
      </c>
      <c r="G29" s="104">
        <v>3</v>
      </c>
      <c r="H29" s="104">
        <v>3</v>
      </c>
      <c r="I29" s="104">
        <v>1</v>
      </c>
      <c r="J29" s="107">
        <f t="shared" si="27"/>
        <v>443</v>
      </c>
      <c r="K29" s="659"/>
      <c r="L29" s="64"/>
    </row>
    <row r="30" spans="1:12" s="9" customFormat="1" ht="18" customHeight="1">
      <c r="A30" s="392" t="s">
        <v>43</v>
      </c>
      <c r="B30" s="108">
        <v>0</v>
      </c>
      <c r="C30" s="108">
        <v>16</v>
      </c>
      <c r="D30" s="108">
        <v>204</v>
      </c>
      <c r="E30" s="108">
        <v>100</v>
      </c>
      <c r="F30" s="108">
        <v>18</v>
      </c>
      <c r="G30" s="108">
        <v>6</v>
      </c>
      <c r="H30" s="108">
        <v>7</v>
      </c>
      <c r="I30" s="108">
        <v>3</v>
      </c>
      <c r="J30" s="109">
        <f t="shared" si="27"/>
        <v>354</v>
      </c>
      <c r="K30" s="659"/>
      <c r="L30" s="64"/>
    </row>
    <row r="31" spans="1:12" s="9" customFormat="1" ht="18" customHeight="1">
      <c r="A31" s="393" t="s">
        <v>61</v>
      </c>
      <c r="B31" s="104">
        <v>0</v>
      </c>
      <c r="C31" s="104">
        <v>4</v>
      </c>
      <c r="D31" s="104">
        <v>17</v>
      </c>
      <c r="E31" s="104">
        <v>54</v>
      </c>
      <c r="F31" s="104">
        <v>44</v>
      </c>
      <c r="G31" s="104">
        <v>13</v>
      </c>
      <c r="H31" s="104">
        <v>4</v>
      </c>
      <c r="I31" s="104">
        <v>6</v>
      </c>
      <c r="J31" s="107">
        <f t="shared" si="27"/>
        <v>142</v>
      </c>
      <c r="K31" s="659"/>
      <c r="L31" s="64"/>
    </row>
    <row r="32" spans="1:12" s="9" customFormat="1" ht="18" customHeight="1">
      <c r="A32" s="392" t="s">
        <v>44</v>
      </c>
      <c r="B32" s="108">
        <v>0</v>
      </c>
      <c r="C32" s="108">
        <v>0</v>
      </c>
      <c r="D32" s="108">
        <v>4</v>
      </c>
      <c r="E32" s="108">
        <v>11</v>
      </c>
      <c r="F32" s="108">
        <v>33</v>
      </c>
      <c r="G32" s="108">
        <v>27</v>
      </c>
      <c r="H32" s="108">
        <v>9</v>
      </c>
      <c r="I32" s="108">
        <v>13</v>
      </c>
      <c r="J32" s="109">
        <f t="shared" si="27"/>
        <v>97</v>
      </c>
      <c r="K32" s="659"/>
      <c r="L32" s="64"/>
    </row>
    <row r="33" spans="1:12" s="9" customFormat="1" ht="18" customHeight="1">
      <c r="A33" s="393" t="s">
        <v>45</v>
      </c>
      <c r="B33" s="104">
        <v>0</v>
      </c>
      <c r="C33" s="104">
        <v>0</v>
      </c>
      <c r="D33" s="104">
        <v>0</v>
      </c>
      <c r="E33" s="104">
        <v>1</v>
      </c>
      <c r="F33" s="104">
        <v>4</v>
      </c>
      <c r="G33" s="104">
        <v>17</v>
      </c>
      <c r="H33" s="104">
        <v>13</v>
      </c>
      <c r="I33" s="104">
        <v>9</v>
      </c>
      <c r="J33" s="107">
        <f t="shared" si="27"/>
        <v>44</v>
      </c>
      <c r="K33" s="659"/>
      <c r="L33" s="64"/>
    </row>
    <row r="34" spans="1:12" s="9" customFormat="1" ht="18" customHeight="1">
      <c r="A34" s="392" t="s">
        <v>46</v>
      </c>
      <c r="B34" s="108">
        <v>0</v>
      </c>
      <c r="C34" s="108">
        <v>0</v>
      </c>
      <c r="D34" s="108">
        <v>0</v>
      </c>
      <c r="E34" s="108">
        <v>2</v>
      </c>
      <c r="F34" s="108">
        <v>0</v>
      </c>
      <c r="G34" s="108">
        <v>1</v>
      </c>
      <c r="H34" s="108">
        <v>8</v>
      </c>
      <c r="I34" s="108">
        <v>17</v>
      </c>
      <c r="J34" s="109">
        <f t="shared" si="27"/>
        <v>28</v>
      </c>
      <c r="K34" s="659"/>
      <c r="L34" s="64"/>
    </row>
    <row r="35" spans="1:12" s="9" customFormat="1" ht="18" customHeight="1" thickBot="1">
      <c r="A35" s="396" t="s">
        <v>98</v>
      </c>
      <c r="B35" s="235">
        <v>0</v>
      </c>
      <c r="C35" s="235">
        <v>1</v>
      </c>
      <c r="D35" s="235">
        <v>1</v>
      </c>
      <c r="E35" s="235">
        <v>0</v>
      </c>
      <c r="F35" s="235">
        <v>0</v>
      </c>
      <c r="G35" s="235">
        <v>0</v>
      </c>
      <c r="H35" s="235">
        <v>1</v>
      </c>
      <c r="I35" s="235">
        <v>42</v>
      </c>
      <c r="J35" s="236">
        <f t="shared" si="27"/>
        <v>45</v>
      </c>
      <c r="K35" s="659"/>
      <c r="L35" s="64"/>
    </row>
    <row r="36" spans="1:12" ht="15.75" thickTop="1">
      <c r="A36" s="146" t="s">
        <v>99</v>
      </c>
      <c r="B36" s="157"/>
      <c r="C36" s="144"/>
      <c r="D36" s="145"/>
      <c r="E36" s="145"/>
      <c r="F36" s="146"/>
      <c r="G36" s="146"/>
      <c r="H36" s="198"/>
      <c r="I36" s="146"/>
      <c r="J36" s="270" t="s">
        <v>100</v>
      </c>
      <c r="K36" s="659"/>
    </row>
    <row r="37" spans="1:12" ht="21" customHeight="1">
      <c r="A37" s="269" t="s">
        <v>279</v>
      </c>
      <c r="B37" s="144"/>
      <c r="C37" s="144"/>
      <c r="D37" s="145"/>
      <c r="E37" s="145"/>
      <c r="F37" s="145"/>
      <c r="G37" s="145"/>
      <c r="H37" s="146"/>
      <c r="I37" s="146"/>
      <c r="J37" s="270" t="s">
        <v>230</v>
      </c>
      <c r="K37" s="659"/>
    </row>
    <row r="38" spans="1:12" ht="9.9499999999999993" customHeight="1">
      <c r="A38" s="195"/>
      <c r="B38" s="196"/>
      <c r="C38" s="196"/>
      <c r="D38" s="196"/>
      <c r="E38" s="196"/>
      <c r="F38" s="196"/>
      <c r="G38" s="196"/>
      <c r="H38" s="196"/>
      <c r="I38" s="196"/>
      <c r="J38" s="197"/>
    </row>
    <row r="39" spans="1:12" ht="12.75" customHeight="1"/>
    <row r="40" spans="1:12" ht="12.75" customHeight="1"/>
    <row r="41" spans="1:12" ht="12.75" customHeight="1"/>
    <row r="42" spans="1:12" ht="12.75" customHeight="1"/>
    <row r="43" spans="1:12" ht="12.75" customHeight="1"/>
    <row r="49" spans="1:10">
      <c r="B49" s="2"/>
      <c r="C49" s="2"/>
      <c r="D49" s="2"/>
      <c r="E49" s="2"/>
      <c r="F49" s="2"/>
      <c r="G49" s="2"/>
      <c r="H49" s="2"/>
      <c r="I49" s="9"/>
      <c r="J49" s="9"/>
    </row>
    <row r="50" spans="1:10">
      <c r="A50" s="9"/>
      <c r="B50" s="9"/>
      <c r="C50" s="9"/>
      <c r="D50" s="9"/>
      <c r="E50" s="9"/>
      <c r="F50" s="9"/>
      <c r="G50" s="9"/>
      <c r="H50" s="9"/>
      <c r="I50" s="9"/>
      <c r="J50" s="9"/>
    </row>
    <row r="51" spans="1:10">
      <c r="A51" s="9"/>
      <c r="B51" s="9"/>
      <c r="C51" s="9"/>
      <c r="D51" s="9"/>
      <c r="E51" s="9"/>
      <c r="F51" s="9"/>
      <c r="G51" s="9"/>
      <c r="H51" s="9"/>
      <c r="I51" s="9"/>
      <c r="J51" s="9"/>
    </row>
    <row r="52" spans="1:10">
      <c r="A52" s="9"/>
      <c r="B52" s="9"/>
      <c r="C52" s="9"/>
      <c r="D52" s="9"/>
      <c r="E52" s="9"/>
      <c r="F52" s="9"/>
      <c r="G52" s="9"/>
      <c r="H52" s="9"/>
      <c r="I52" s="9"/>
      <c r="J52" s="9"/>
    </row>
    <row r="53" spans="1:10">
      <c r="A53" s="9"/>
      <c r="B53" s="9"/>
      <c r="C53" s="9"/>
      <c r="D53" s="9"/>
      <c r="E53" s="9"/>
      <c r="F53" s="9"/>
      <c r="G53" s="9"/>
      <c r="H53" s="9"/>
      <c r="I53" s="9"/>
      <c r="J53" s="9"/>
    </row>
    <row r="54" spans="1:10">
      <c r="A54" s="9"/>
      <c r="B54" s="9"/>
      <c r="C54" s="9"/>
      <c r="D54" s="9"/>
      <c r="E54" s="9"/>
      <c r="F54" s="9"/>
      <c r="G54" s="9"/>
      <c r="H54" s="9"/>
      <c r="I54" s="9"/>
      <c r="J54" s="9"/>
    </row>
    <row r="55" spans="1:10">
      <c r="A55" s="9"/>
      <c r="B55" s="9"/>
      <c r="C55" s="9"/>
      <c r="D55" s="9"/>
      <c r="E55" s="9"/>
      <c r="F55" s="9"/>
      <c r="G55" s="9"/>
      <c r="H55" s="9"/>
      <c r="I55" s="9"/>
      <c r="J55" s="9"/>
    </row>
    <row r="56" spans="1:10">
      <c r="A56" s="9"/>
      <c r="B56" s="9"/>
      <c r="C56" s="9"/>
      <c r="D56" s="9"/>
      <c r="E56" s="9"/>
      <c r="F56" s="9"/>
      <c r="G56" s="9"/>
      <c r="H56" s="9"/>
      <c r="I56" s="9"/>
      <c r="J56" s="9"/>
    </row>
    <row r="57" spans="1:10">
      <c r="A57" s="9"/>
      <c r="B57" s="9"/>
      <c r="C57" s="9"/>
      <c r="D57" s="9"/>
      <c r="E57" s="9"/>
      <c r="F57" s="9"/>
      <c r="G57" s="9"/>
      <c r="H57" s="9"/>
      <c r="I57" s="9"/>
      <c r="J57" s="9"/>
    </row>
    <row r="61" spans="1:10">
      <c r="A61" s="9"/>
      <c r="B61" s="9"/>
      <c r="C61" s="9"/>
      <c r="D61" s="9"/>
      <c r="E61" s="2"/>
      <c r="F61" s="9"/>
      <c r="G61" s="9"/>
      <c r="H61" s="9"/>
      <c r="I61" s="9"/>
      <c r="J61" s="9"/>
    </row>
    <row r="62" spans="1:10">
      <c r="A62" s="9"/>
      <c r="B62" s="9"/>
      <c r="C62" s="9"/>
      <c r="D62" s="9"/>
      <c r="E62" s="9"/>
      <c r="F62" s="9"/>
      <c r="G62" s="9"/>
      <c r="H62" s="9"/>
      <c r="I62" s="9"/>
      <c r="J62" s="9"/>
    </row>
    <row r="63" spans="1:10">
      <c r="A63" s="9"/>
      <c r="B63" s="9"/>
      <c r="C63" s="9"/>
      <c r="D63" s="9"/>
      <c r="E63" s="9"/>
      <c r="F63" s="9"/>
      <c r="G63" s="9"/>
      <c r="H63" s="9"/>
      <c r="I63" s="9"/>
      <c r="J63" s="9"/>
    </row>
    <row r="64" spans="1:10">
      <c r="A64" s="9"/>
      <c r="B64" s="9"/>
      <c r="C64" s="9"/>
      <c r="D64" s="9"/>
      <c r="E64" s="9"/>
      <c r="F64" s="9"/>
      <c r="G64" s="9"/>
      <c r="H64" s="9"/>
      <c r="I64" s="9"/>
      <c r="J64" s="9"/>
    </row>
    <row r="65" spans="1:10">
      <c r="A65" s="9"/>
      <c r="B65" s="9"/>
      <c r="C65" s="9"/>
      <c r="D65" s="9"/>
      <c r="E65" s="9"/>
      <c r="F65" s="9"/>
      <c r="G65" s="9"/>
      <c r="H65" s="9"/>
      <c r="I65" s="9"/>
      <c r="J65" s="9"/>
    </row>
    <row r="66" spans="1:10">
      <c r="A66" s="9"/>
      <c r="B66" s="9"/>
      <c r="C66" s="9"/>
      <c r="D66" s="9"/>
      <c r="E66" s="9"/>
      <c r="F66" s="9"/>
      <c r="G66" s="9"/>
      <c r="H66" s="9"/>
      <c r="I66" s="9"/>
      <c r="J66" s="9"/>
    </row>
    <row r="67" spans="1:10">
      <c r="A67" s="9"/>
      <c r="B67" s="9"/>
      <c r="C67" s="9"/>
      <c r="D67" s="9"/>
      <c r="E67" s="9"/>
      <c r="F67" s="9"/>
      <c r="G67" s="9"/>
      <c r="H67" s="9"/>
      <c r="I67" s="9"/>
      <c r="J67" s="9"/>
    </row>
    <row r="68" spans="1:10">
      <c r="A68" s="9"/>
      <c r="B68" s="9"/>
      <c r="C68" s="9"/>
      <c r="D68" s="9"/>
      <c r="E68" s="9"/>
      <c r="F68" s="9"/>
      <c r="G68" s="9"/>
      <c r="H68" s="9"/>
      <c r="I68" s="9"/>
      <c r="J68" s="9"/>
    </row>
    <row r="69" spans="1:10">
      <c r="A69" s="9"/>
      <c r="B69" s="9"/>
      <c r="C69" s="9"/>
      <c r="D69" s="9"/>
      <c r="E69" s="9"/>
      <c r="F69" s="9"/>
      <c r="G69" s="9"/>
      <c r="H69" s="9"/>
      <c r="I69" s="9"/>
      <c r="J69" s="9"/>
    </row>
    <row r="70" spans="1:10">
      <c r="A70" s="9"/>
      <c r="B70" s="9"/>
      <c r="C70" s="9"/>
      <c r="D70" s="9"/>
      <c r="E70" s="9"/>
      <c r="F70" s="9"/>
      <c r="G70" s="9"/>
      <c r="H70" s="9"/>
      <c r="I70" s="9"/>
    </row>
    <row r="71" spans="1:10">
      <c r="A71" s="9"/>
      <c r="B71" s="9"/>
      <c r="C71" s="9"/>
      <c r="D71" s="9"/>
      <c r="E71" s="9"/>
      <c r="F71" s="9"/>
      <c r="G71" s="9"/>
      <c r="H71" s="9"/>
      <c r="I71" s="9"/>
    </row>
    <row r="72" spans="1:10">
      <c r="A72" s="9"/>
      <c r="B72" s="9"/>
      <c r="C72" s="9"/>
      <c r="D72" s="9"/>
      <c r="E72" s="9"/>
      <c r="F72" s="9"/>
      <c r="G72" s="9"/>
      <c r="H72" s="9"/>
      <c r="I72" s="9"/>
    </row>
    <row r="73" spans="1:10">
      <c r="A73" s="9"/>
      <c r="B73" s="9"/>
      <c r="C73" s="9"/>
      <c r="D73" s="9"/>
      <c r="E73" s="9"/>
      <c r="F73" s="9"/>
      <c r="G73" s="9"/>
      <c r="H73" s="9"/>
      <c r="I73" s="9"/>
    </row>
    <row r="74" spans="1:10">
      <c r="A74" s="9"/>
      <c r="B74" s="9"/>
      <c r="C74" s="9"/>
      <c r="D74" s="9"/>
      <c r="E74" s="9"/>
      <c r="F74" s="9"/>
      <c r="G74" s="9"/>
      <c r="H74" s="9"/>
      <c r="I74" s="9"/>
      <c r="J74" s="9"/>
    </row>
    <row r="75" spans="1:10">
      <c r="A75" s="9"/>
      <c r="B75" s="9"/>
      <c r="C75" s="9"/>
      <c r="D75" s="9"/>
      <c r="E75" s="9"/>
      <c r="F75" s="9"/>
      <c r="G75" s="9"/>
      <c r="H75" s="9"/>
      <c r="I75" s="9"/>
      <c r="J75" s="9"/>
    </row>
    <row r="76" spans="1:10">
      <c r="A76" s="9"/>
      <c r="B76" s="9"/>
      <c r="C76" s="9"/>
      <c r="D76" s="9"/>
      <c r="E76" s="9"/>
      <c r="F76" s="9"/>
      <c r="G76" s="9"/>
      <c r="H76" s="9"/>
      <c r="I76" s="9"/>
      <c r="J76" s="9"/>
    </row>
    <row r="77" spans="1:10">
      <c r="A77" s="9"/>
      <c r="B77" s="9"/>
      <c r="C77" s="9"/>
      <c r="D77" s="9"/>
      <c r="E77" s="9"/>
      <c r="F77" s="9"/>
      <c r="G77" s="9"/>
      <c r="H77" s="9"/>
      <c r="I77" s="9"/>
      <c r="J77" s="9"/>
    </row>
    <row r="78" spans="1:10">
      <c r="A78" s="9"/>
      <c r="B78" s="9"/>
      <c r="C78" s="9"/>
      <c r="D78" s="9"/>
      <c r="E78" s="9"/>
      <c r="F78" s="9"/>
      <c r="G78" s="9"/>
      <c r="H78" s="9"/>
      <c r="I78" s="9"/>
      <c r="J78" s="9"/>
    </row>
    <row r="79" spans="1:10">
      <c r="A79" s="9"/>
      <c r="B79" s="9"/>
      <c r="C79" s="9"/>
      <c r="D79" s="9"/>
      <c r="E79" s="9"/>
      <c r="F79" s="9"/>
      <c r="G79" s="9"/>
      <c r="H79" s="9"/>
      <c r="I79" s="9"/>
      <c r="J79" s="9"/>
    </row>
    <row r="80" spans="1:10">
      <c r="A80" s="9"/>
      <c r="B80" s="9"/>
      <c r="C80" s="9"/>
      <c r="D80" s="9"/>
      <c r="E80" s="9"/>
      <c r="F80" s="9"/>
      <c r="G80" s="9"/>
      <c r="H80" s="9"/>
      <c r="I80" s="9"/>
      <c r="J80" s="9"/>
    </row>
    <row r="81" spans="1:10">
      <c r="A81" s="9"/>
      <c r="B81" s="9"/>
      <c r="C81" s="9"/>
      <c r="D81" s="9"/>
      <c r="E81" s="9"/>
      <c r="F81" s="9"/>
      <c r="G81" s="9"/>
      <c r="H81" s="9"/>
      <c r="I81" s="9"/>
      <c r="J81" s="9"/>
    </row>
    <row r="82" spans="1:10">
      <c r="A82" s="9"/>
      <c r="B82" s="9"/>
      <c r="C82" s="9"/>
      <c r="D82" s="9"/>
      <c r="E82" s="9"/>
      <c r="F82" s="9"/>
      <c r="G82" s="9"/>
      <c r="H82" s="9"/>
      <c r="I82" s="9"/>
      <c r="J82" s="9"/>
    </row>
    <row r="83" spans="1:10">
      <c r="A83" s="9"/>
      <c r="B83" s="9"/>
      <c r="C83" s="9"/>
      <c r="D83" s="9"/>
      <c r="E83" s="9"/>
      <c r="F83" s="9"/>
      <c r="G83" s="9"/>
      <c r="H83" s="9"/>
      <c r="I83" s="9"/>
      <c r="J83" s="9"/>
    </row>
    <row r="84" spans="1:10">
      <c r="A84" s="9"/>
      <c r="B84" s="9"/>
      <c r="C84" s="9"/>
      <c r="D84" s="9"/>
      <c r="E84" s="9"/>
      <c r="F84" s="9"/>
      <c r="G84" s="9"/>
      <c r="H84" s="9"/>
      <c r="I84" s="9"/>
      <c r="J84" s="9"/>
    </row>
    <row r="85" spans="1:10">
      <c r="A85" s="9"/>
      <c r="B85" s="9"/>
      <c r="C85" s="9"/>
      <c r="D85" s="9"/>
      <c r="E85" s="9"/>
      <c r="F85" s="9"/>
      <c r="G85" s="9"/>
      <c r="H85" s="9"/>
      <c r="I85" s="9"/>
      <c r="J85" s="9"/>
    </row>
    <row r="86" spans="1:10">
      <c r="A86" s="9"/>
      <c r="B86" s="9"/>
      <c r="C86" s="9"/>
      <c r="D86" s="9"/>
      <c r="E86" s="9"/>
      <c r="F86" s="9"/>
      <c r="G86" s="9"/>
      <c r="H86" s="9"/>
      <c r="I86" s="9"/>
      <c r="J86" s="9"/>
    </row>
    <row r="87" spans="1:10">
      <c r="A87" s="9"/>
      <c r="B87" s="9"/>
      <c r="C87" s="9"/>
      <c r="D87" s="9"/>
      <c r="E87" s="9"/>
      <c r="F87" s="9"/>
      <c r="G87" s="9"/>
      <c r="H87" s="9"/>
      <c r="I87" s="9"/>
      <c r="J87" s="9"/>
    </row>
    <row r="88" spans="1:10">
      <c r="A88" s="9"/>
      <c r="B88" s="9"/>
      <c r="C88" s="9"/>
      <c r="D88" s="9"/>
      <c r="E88" s="2"/>
      <c r="F88" s="9"/>
      <c r="G88" s="9"/>
      <c r="H88" s="9"/>
      <c r="I88" s="9"/>
      <c r="J88" s="9"/>
    </row>
    <row r="89" spans="1:10">
      <c r="A89" s="9"/>
      <c r="B89" s="9"/>
      <c r="C89" s="9"/>
      <c r="D89" s="9"/>
      <c r="E89" s="9"/>
      <c r="F89" s="9"/>
      <c r="G89" s="9"/>
      <c r="H89" s="9"/>
      <c r="I89" s="9"/>
      <c r="J89" s="9"/>
    </row>
    <row r="90" spans="1:10">
      <c r="A90" s="9"/>
      <c r="B90" s="9"/>
      <c r="C90" s="9"/>
      <c r="D90" s="9"/>
      <c r="E90" s="9"/>
      <c r="F90" s="2"/>
      <c r="G90" s="9"/>
      <c r="H90" s="9"/>
      <c r="I90" s="9"/>
      <c r="J90" s="9"/>
    </row>
    <row r="91" spans="1:10">
      <c r="A91" s="9"/>
      <c r="B91" s="9"/>
      <c r="C91" s="9"/>
      <c r="D91" s="9"/>
      <c r="E91" s="9"/>
      <c r="F91" s="2"/>
      <c r="G91" s="9"/>
      <c r="H91" s="9"/>
      <c r="I91" s="9"/>
      <c r="J91" s="9"/>
    </row>
    <row r="92" spans="1:10">
      <c r="B92" s="9"/>
      <c r="C92" s="9"/>
      <c r="D92" s="9"/>
      <c r="E92" s="9"/>
      <c r="F92" s="2"/>
      <c r="G92" s="9"/>
      <c r="H92" s="9"/>
      <c r="I92" s="9"/>
      <c r="J92" s="9"/>
    </row>
    <row r="93" spans="1:10">
      <c r="B93" s="9"/>
      <c r="C93" s="9"/>
      <c r="D93" s="9"/>
      <c r="E93" s="9"/>
      <c r="F93" s="2"/>
      <c r="G93" s="9"/>
      <c r="H93" s="9"/>
      <c r="I93" s="9"/>
      <c r="J93" s="9"/>
    </row>
    <row r="94" spans="1:10">
      <c r="B94" s="9"/>
      <c r="C94" s="9"/>
      <c r="D94" s="9"/>
      <c r="E94" s="9"/>
      <c r="F94" s="2"/>
      <c r="G94" s="9"/>
      <c r="H94" s="9"/>
      <c r="I94" s="9"/>
      <c r="J94" s="9"/>
    </row>
    <row r="95" spans="1:10">
      <c r="B95" s="9"/>
      <c r="C95" s="9"/>
      <c r="D95" s="9"/>
      <c r="E95" s="9"/>
      <c r="F95" s="2"/>
      <c r="G95" s="9"/>
      <c r="H95" s="9"/>
      <c r="I95" s="9"/>
      <c r="J95" s="9"/>
    </row>
    <row r="1048543" spans="1:12">
      <c r="A1048543" s="610"/>
      <c r="B1048543" s="572"/>
      <c r="C1048543" s="572"/>
      <c r="D1048543" s="572"/>
      <c r="E1048543" s="572"/>
      <c r="F1048543" s="572"/>
      <c r="G1048543" s="572"/>
      <c r="H1048543" s="572"/>
      <c r="I1048543" s="572"/>
      <c r="J1048543" s="572"/>
      <c r="K1048543" s="572"/>
      <c r="L1048543" s="572"/>
    </row>
    <row r="1048544" spans="1:12">
      <c r="A1048544" s="610"/>
      <c r="B1048544" s="572"/>
      <c r="C1048544" s="572"/>
      <c r="D1048544" s="572"/>
      <c r="E1048544" s="572"/>
      <c r="F1048544" s="572"/>
      <c r="G1048544" s="572"/>
      <c r="H1048544" s="572"/>
      <c r="I1048544" s="572"/>
      <c r="J1048544" s="572"/>
      <c r="K1048544" s="572"/>
      <c r="L1048544" s="572"/>
    </row>
    <row r="1048545" spans="1:12">
      <c r="A1048545" s="610"/>
      <c r="B1048545" s="572"/>
      <c r="C1048545" s="572"/>
      <c r="D1048545" s="572"/>
      <c r="E1048545" s="572"/>
      <c r="F1048545" s="572"/>
      <c r="G1048545" s="572"/>
      <c r="H1048545" s="572"/>
      <c r="I1048545" s="572"/>
      <c r="J1048545" s="572"/>
      <c r="K1048545" s="572"/>
      <c r="L1048545" s="572"/>
    </row>
    <row r="1048546" spans="1:12">
      <c r="A1048546" s="610"/>
      <c r="B1048546" s="572"/>
      <c r="C1048546" s="572"/>
      <c r="D1048546" s="572"/>
      <c r="E1048546" s="572"/>
      <c r="F1048546" s="572"/>
      <c r="G1048546" s="572"/>
      <c r="H1048546" s="572"/>
      <c r="I1048546" s="572"/>
      <c r="J1048546" s="572"/>
      <c r="K1048546" s="572"/>
      <c r="L1048546" s="572"/>
    </row>
    <row r="1048547" spans="1:12">
      <c r="A1048547" s="610"/>
      <c r="B1048547" s="572"/>
      <c r="C1048547" s="572"/>
      <c r="D1048547" s="572"/>
      <c r="E1048547" s="572"/>
      <c r="F1048547" s="572"/>
      <c r="G1048547" s="572"/>
      <c r="H1048547" s="572"/>
      <c r="I1048547" s="572"/>
      <c r="J1048547" s="572"/>
      <c r="K1048547" s="572"/>
      <c r="L1048547" s="572"/>
    </row>
    <row r="1048548" spans="1:12">
      <c r="A1048548" s="610"/>
      <c r="B1048548" s="572"/>
      <c r="C1048548" s="572"/>
      <c r="D1048548" s="572"/>
      <c r="E1048548" s="572"/>
      <c r="F1048548" s="572"/>
      <c r="G1048548" s="572"/>
      <c r="H1048548" s="572"/>
      <c r="I1048548" s="572"/>
      <c r="J1048548" s="572"/>
      <c r="K1048548" s="572"/>
      <c r="L1048548" s="572"/>
    </row>
    <row r="1048549" spans="1:12">
      <c r="A1048549" s="572"/>
      <c r="B1048549" s="616" t="s">
        <v>62</v>
      </c>
      <c r="C1048549" s="616" t="s">
        <v>42</v>
      </c>
      <c r="D1048549" s="616" t="s">
        <v>60</v>
      </c>
      <c r="E1048549" s="616" t="s">
        <v>43</v>
      </c>
      <c r="F1048549" s="616" t="s">
        <v>61</v>
      </c>
      <c r="G1048549" s="616" t="s">
        <v>44</v>
      </c>
      <c r="H1048549" s="616" t="s">
        <v>45</v>
      </c>
      <c r="I1048549" s="616" t="s">
        <v>46</v>
      </c>
      <c r="J1048549" s="616" t="s">
        <v>98</v>
      </c>
      <c r="K1048549" s="572"/>
      <c r="L1048549" s="572"/>
    </row>
    <row r="1048550" spans="1:12">
      <c r="A1048550" s="572" t="s">
        <v>168</v>
      </c>
      <c r="B1048550" s="617">
        <v>0</v>
      </c>
      <c r="C1048550" s="617">
        <v>6.6396761133603235</v>
      </c>
      <c r="D1048550" s="617">
        <v>35.87044534412955</v>
      </c>
      <c r="E1048550" s="617">
        <v>28.663967611336034</v>
      </c>
      <c r="F1048550" s="617">
        <v>11.497975708502024</v>
      </c>
      <c r="G1048550" s="617">
        <v>7.8542510121457489</v>
      </c>
      <c r="H1048550" s="617">
        <v>3.5627530364372468</v>
      </c>
      <c r="I1048550" s="617">
        <v>2.2672064777327936</v>
      </c>
      <c r="J1048550" s="617">
        <v>3.6437246963562751</v>
      </c>
      <c r="K1048550" s="572"/>
      <c r="L1048550" s="572"/>
    </row>
    <row r="1048551" spans="1:12">
      <c r="A1048551" s="572" t="s">
        <v>167</v>
      </c>
      <c r="B1048551" s="618">
        <v>4.71253534401508E-2</v>
      </c>
      <c r="C1048551" s="618">
        <v>10.791705937794534</v>
      </c>
      <c r="D1048551" s="618">
        <v>44.415645617342129</v>
      </c>
      <c r="E1048551" s="618">
        <v>27.14420358152686</v>
      </c>
      <c r="F1048551" s="618">
        <v>8.9538171536286537</v>
      </c>
      <c r="G1048551" s="618">
        <v>4.2177191328934969</v>
      </c>
      <c r="H1048551" s="618">
        <v>2.167766258246937</v>
      </c>
      <c r="I1048551" s="618">
        <v>1.0367577756833177</v>
      </c>
      <c r="J1048551" s="618">
        <v>1.2252591894439209</v>
      </c>
      <c r="K1048551" s="572"/>
      <c r="L1048551" s="572"/>
    </row>
    <row r="1048552" spans="1:12">
      <c r="A1048552" s="572"/>
      <c r="B1048552" s="572"/>
      <c r="C1048552" s="572"/>
      <c r="D1048552" s="572"/>
      <c r="E1048552" s="572"/>
      <c r="F1048552" s="572"/>
      <c r="G1048552" s="572"/>
      <c r="H1048552" s="572"/>
      <c r="I1048552" s="572"/>
      <c r="J1048552" s="572"/>
      <c r="K1048552" s="572"/>
      <c r="L1048552" s="572"/>
    </row>
    <row r="1048553" spans="1:12" ht="33.75">
      <c r="A1048553" s="572"/>
      <c r="B1048553" s="619" t="s">
        <v>42</v>
      </c>
      <c r="C1048553" s="619" t="s">
        <v>60</v>
      </c>
      <c r="D1048553" s="619" t="s">
        <v>43</v>
      </c>
      <c r="E1048553" s="619" t="s">
        <v>61</v>
      </c>
      <c r="F1048553" s="619" t="s">
        <v>44</v>
      </c>
      <c r="G1048553" s="619" t="s">
        <v>45</v>
      </c>
      <c r="H1048553" s="619" t="s">
        <v>46</v>
      </c>
      <c r="I1048553" s="619" t="s">
        <v>98</v>
      </c>
      <c r="J1048553" s="572"/>
      <c r="K1048553" s="572"/>
      <c r="L1048553" s="572"/>
    </row>
    <row r="1048554" spans="1:12">
      <c r="A1048554" s="572"/>
      <c r="B1048554" s="619"/>
      <c r="C1048554" s="619"/>
      <c r="D1048554" s="619"/>
      <c r="E1048554" s="619"/>
      <c r="F1048554" s="619"/>
      <c r="G1048554" s="619"/>
      <c r="H1048554" s="619"/>
      <c r="I1048554" s="619"/>
      <c r="J1048554" s="572"/>
      <c r="K1048554" s="572"/>
      <c r="L1048554" s="572"/>
    </row>
    <row r="1048555" spans="1:12">
      <c r="A1048555" s="572" t="s">
        <v>168</v>
      </c>
      <c r="B1048555" s="617">
        <v>2.5910931174089069</v>
      </c>
      <c r="C1048555" s="617">
        <v>25.101214574898783</v>
      </c>
      <c r="D1048555" s="617">
        <v>31.821862348178136</v>
      </c>
      <c r="E1048555" s="617">
        <v>15.627530364372468</v>
      </c>
      <c r="F1048555" s="617">
        <v>8.3400809716599191</v>
      </c>
      <c r="G1048555" s="617">
        <v>5.4251012145748989</v>
      </c>
      <c r="H1048555" s="617">
        <v>3.6437246963562751</v>
      </c>
      <c r="I1048555" s="617">
        <v>7.4493927125506083</v>
      </c>
      <c r="J1048555" s="572"/>
      <c r="K1048555" s="572"/>
      <c r="L1048555" s="572"/>
    </row>
    <row r="1048556" spans="1:12">
      <c r="A1048556" s="572" t="s">
        <v>167</v>
      </c>
      <c r="B1048556" s="617">
        <v>1.0838831291234685</v>
      </c>
      <c r="C1048556" s="617">
        <v>26.366635249764375</v>
      </c>
      <c r="D1048556" s="617">
        <v>41.72950047125353</v>
      </c>
      <c r="E1048556" s="617">
        <v>17.153628652214891</v>
      </c>
      <c r="F1048556" s="617">
        <v>6.2441093308199811</v>
      </c>
      <c r="G1048556" s="617">
        <v>3.0631479736098024</v>
      </c>
      <c r="H1048556" s="617">
        <v>1.6258246936852028</v>
      </c>
      <c r="I1048556" s="617">
        <v>2.7332704995287465</v>
      </c>
      <c r="J1048556" s="572"/>
      <c r="K1048556" s="572"/>
      <c r="L1048556" s="572"/>
    </row>
    <row r="1048557" spans="1:12">
      <c r="A1048557" s="610"/>
      <c r="B1048557" s="572"/>
      <c r="C1048557" s="572"/>
      <c r="D1048557" s="572"/>
      <c r="E1048557" s="572"/>
      <c r="F1048557" s="572"/>
      <c r="G1048557" s="572"/>
      <c r="H1048557" s="572"/>
      <c r="I1048557" s="572"/>
      <c r="J1048557" s="572"/>
      <c r="K1048557" s="572"/>
      <c r="L1048557" s="572"/>
    </row>
    <row r="1048558" spans="1:12">
      <c r="A1048558" s="610"/>
      <c r="B1048558" s="572"/>
      <c r="C1048558" s="572"/>
      <c r="D1048558" s="572"/>
      <c r="E1048558" s="572"/>
      <c r="F1048558" s="572"/>
      <c r="G1048558" s="572"/>
      <c r="H1048558" s="572"/>
      <c r="I1048558" s="572"/>
      <c r="J1048558" s="572"/>
      <c r="K1048558" s="572"/>
      <c r="L1048558" s="572"/>
    </row>
    <row r="1048559" spans="1:12">
      <c r="A1048559" s="610"/>
      <c r="B1048559" s="572"/>
      <c r="C1048559" s="572"/>
      <c r="D1048559" s="572"/>
      <c r="E1048559" s="572"/>
      <c r="F1048559" s="572"/>
      <c r="G1048559" s="572"/>
      <c r="H1048559" s="572"/>
      <c r="I1048559" s="572"/>
      <c r="J1048559" s="572"/>
      <c r="K1048559" s="572"/>
      <c r="L1048559" s="572"/>
    </row>
    <row r="1048560" spans="1:12">
      <c r="A1048560" s="610"/>
      <c r="B1048560" s="572"/>
      <c r="C1048560" s="572"/>
      <c r="D1048560" s="572"/>
      <c r="E1048560" s="572"/>
      <c r="F1048560" s="572"/>
      <c r="G1048560" s="572"/>
      <c r="H1048560" s="572"/>
      <c r="I1048560" s="572"/>
      <c r="J1048560" s="572"/>
      <c r="K1048560" s="572"/>
      <c r="L1048560" s="572"/>
    </row>
  </sheetData>
  <mergeCells count="4">
    <mergeCell ref="J1:J2"/>
    <mergeCell ref="A1:A2"/>
    <mergeCell ref="A4:A5"/>
    <mergeCell ref="J4:J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25" max="9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13252-BE1E-4603-968B-85A29F107D89}">
  <sheetPr>
    <tabColor rgb="FFDACFAA"/>
  </sheetPr>
  <dimension ref="A1:J1048516"/>
  <sheetViews>
    <sheetView showGridLines="0" rightToLeft="1" topLeftCell="A13" zoomScaleNormal="100" zoomScaleSheetLayoutView="100" workbookViewId="0">
      <selection activeCell="N5" sqref="N5"/>
    </sheetView>
  </sheetViews>
  <sheetFormatPr defaultColWidth="9.140625" defaultRowHeight="12.75"/>
  <cols>
    <col min="1" max="1" width="9.7109375" style="2" customWidth="1"/>
    <col min="2" max="10" width="9.7109375" style="3" customWidth="1"/>
    <col min="11" max="16384" width="9.140625" style="3"/>
  </cols>
  <sheetData>
    <row r="1" spans="1:10" ht="18" customHeight="1">
      <c r="A1" s="202" t="s">
        <v>343</v>
      </c>
      <c r="B1" s="202"/>
      <c r="C1" s="202"/>
      <c r="D1" s="202"/>
      <c r="E1" s="202"/>
      <c r="F1" s="202"/>
      <c r="G1" s="202"/>
      <c r="H1" s="202"/>
      <c r="I1" s="201"/>
      <c r="J1" s="202"/>
    </row>
    <row r="2" spans="1:10" ht="21" customHeight="1">
      <c r="A2" s="320" t="s">
        <v>526</v>
      </c>
      <c r="B2" s="199"/>
      <c r="C2" s="199"/>
      <c r="D2" s="199"/>
      <c r="E2" s="199"/>
      <c r="F2" s="199"/>
      <c r="G2" s="199"/>
      <c r="H2" s="199"/>
      <c r="I2" s="201"/>
      <c r="J2" s="199"/>
    </row>
    <row r="3" spans="1:10" ht="21" customHeight="1">
      <c r="A3" s="278" t="s">
        <v>527</v>
      </c>
      <c r="B3" s="439"/>
      <c r="C3" s="439"/>
      <c r="D3" s="439"/>
      <c r="E3" s="439"/>
      <c r="F3" s="439"/>
      <c r="G3" s="439"/>
      <c r="H3" s="439"/>
      <c r="I3" s="440"/>
      <c r="J3" s="439"/>
    </row>
    <row r="4" spans="1:10" ht="12.75" customHeight="1">
      <c r="A4" s="141"/>
      <c r="B4" s="141"/>
      <c r="C4" s="141"/>
      <c r="D4" s="141"/>
      <c r="E4" s="141"/>
      <c r="F4" s="141"/>
      <c r="G4" s="141"/>
      <c r="H4" s="141"/>
      <c r="I4" s="141"/>
      <c r="J4" s="141"/>
    </row>
    <row r="5" spans="1:10" ht="12.75" customHeight="1"/>
    <row r="6" spans="1:10" ht="12.75" customHeight="1"/>
    <row r="7" spans="1:10" ht="12.75" customHeight="1"/>
    <row r="8" spans="1:10" ht="12.75" customHeight="1"/>
    <row r="9" spans="1:10" ht="12.75" customHeight="1"/>
    <row r="15" spans="1:10">
      <c r="B15" s="2"/>
      <c r="C15" s="2"/>
      <c r="D15" s="2"/>
      <c r="E15" s="2"/>
      <c r="F15" s="2"/>
      <c r="G15" s="2"/>
      <c r="H15" s="2"/>
      <c r="I15" s="9"/>
      <c r="J15" s="9"/>
    </row>
    <row r="16" spans="1:10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0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0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0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0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0" ht="18" customHeight="1">
      <c r="A22" s="202" t="s">
        <v>344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21" customHeight="1">
      <c r="A23" s="320" t="s">
        <v>535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0" ht="21" customHeight="1">
      <c r="A24" s="278" t="s">
        <v>528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25" spans="1:10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spans="1:10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spans="1:10">
      <c r="A30" s="9"/>
      <c r="B30" s="9"/>
      <c r="C30" s="9"/>
      <c r="D30" s="9"/>
      <c r="E30" s="9"/>
      <c r="F30" s="9"/>
      <c r="G30" s="9"/>
      <c r="H30" s="9"/>
      <c r="I30" s="9"/>
      <c r="J30" s="9"/>
    </row>
    <row r="31" spans="1:10">
      <c r="A31" s="9"/>
      <c r="B31" s="9"/>
      <c r="C31" s="9"/>
      <c r="D31" s="9"/>
      <c r="E31" s="9"/>
      <c r="F31" s="9"/>
      <c r="G31" s="9"/>
      <c r="H31" s="9"/>
      <c r="I31" s="9"/>
    </row>
    <row r="32" spans="1:10">
      <c r="A32" s="9"/>
      <c r="B32" s="9"/>
      <c r="C32" s="9"/>
      <c r="D32" s="9"/>
      <c r="E32" s="9"/>
      <c r="F32" s="9"/>
      <c r="G32" s="9"/>
      <c r="H32" s="9"/>
      <c r="I32" s="9"/>
    </row>
    <row r="33" spans="1:10">
      <c r="A33" s="9"/>
      <c r="B33" s="9"/>
      <c r="C33" s="9"/>
      <c r="D33" s="9"/>
      <c r="E33" s="9"/>
      <c r="F33" s="9"/>
      <c r="G33" s="9"/>
      <c r="H33" s="9"/>
      <c r="I33" s="9"/>
    </row>
    <row r="34" spans="1:10">
      <c r="A34" s="9"/>
      <c r="B34" s="9"/>
      <c r="C34" s="9"/>
      <c r="D34" s="9"/>
      <c r="E34" s="9"/>
      <c r="F34" s="9"/>
      <c r="G34" s="9"/>
      <c r="H34" s="9"/>
      <c r="I34" s="9"/>
    </row>
    <row r="35" spans="1:10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0">
      <c r="A36" s="9"/>
      <c r="B36" s="9"/>
      <c r="C36" s="9"/>
      <c r="D36" s="9"/>
      <c r="E36" s="9"/>
      <c r="F36" s="9"/>
      <c r="G36" s="9"/>
      <c r="H36" s="9"/>
      <c r="I36" s="9"/>
      <c r="J36" s="9"/>
    </row>
    <row r="37" spans="1:10">
      <c r="A37" s="9"/>
      <c r="B37" s="9"/>
      <c r="C37" s="9"/>
      <c r="D37" s="9"/>
      <c r="E37" s="9"/>
      <c r="F37" s="9"/>
      <c r="G37" s="9"/>
      <c r="H37" s="9"/>
      <c r="I37" s="9"/>
      <c r="J37" s="9"/>
    </row>
    <row r="38" spans="1:10">
      <c r="A38" s="9"/>
      <c r="B38" s="9"/>
      <c r="C38" s="9"/>
      <c r="D38" s="9"/>
      <c r="E38" s="9"/>
      <c r="F38" s="9"/>
      <c r="G38" s="9"/>
      <c r="H38" s="9"/>
      <c r="I38" s="9"/>
      <c r="J38" s="9"/>
    </row>
    <row r="39" spans="1:10">
      <c r="A39" s="9"/>
      <c r="B39" s="9"/>
      <c r="C39" s="9"/>
      <c r="D39" s="9"/>
      <c r="E39" s="9"/>
      <c r="F39" s="9"/>
      <c r="G39" s="9"/>
      <c r="H39" s="9"/>
      <c r="I39" s="9"/>
      <c r="J39" s="9"/>
    </row>
    <row r="40" spans="1:10">
      <c r="A40" s="9"/>
      <c r="B40" s="9"/>
      <c r="C40" s="9"/>
      <c r="D40" s="9"/>
      <c r="E40" s="9"/>
      <c r="F40" s="9"/>
      <c r="G40" s="9"/>
      <c r="H40" s="9"/>
      <c r="I40" s="9"/>
      <c r="J40" s="9"/>
    </row>
    <row r="41" spans="1:10">
      <c r="A41" s="9"/>
      <c r="B41" s="9"/>
      <c r="C41" s="9"/>
      <c r="D41" s="9"/>
      <c r="E41" s="9"/>
      <c r="F41" s="9"/>
      <c r="G41" s="9"/>
      <c r="H41" s="9"/>
      <c r="I41" s="9"/>
      <c r="J41" s="9"/>
    </row>
    <row r="42" spans="1:10">
      <c r="A42" s="9"/>
      <c r="B42" s="9"/>
      <c r="C42" s="9"/>
      <c r="D42" s="9"/>
      <c r="E42" s="9"/>
      <c r="F42" s="9"/>
      <c r="G42" s="9"/>
      <c r="H42" s="9"/>
      <c r="I42" s="9"/>
      <c r="J42" s="9"/>
    </row>
    <row r="43" spans="1:10">
      <c r="B43" s="9"/>
      <c r="C43" s="9"/>
      <c r="D43" s="9"/>
      <c r="E43" s="9"/>
      <c r="F43" s="2"/>
      <c r="G43" s="9"/>
      <c r="H43" s="9"/>
      <c r="I43" s="9"/>
      <c r="J43" s="9"/>
    </row>
    <row r="44" spans="1:10">
      <c r="B44" s="9"/>
      <c r="C44" s="9"/>
      <c r="D44" s="9"/>
      <c r="E44" s="9"/>
      <c r="F44" s="2"/>
      <c r="G44" s="9"/>
      <c r="H44" s="9"/>
      <c r="I44" s="9"/>
      <c r="J44" s="9"/>
    </row>
    <row r="45" spans="1:10">
      <c r="B45" s="9"/>
      <c r="C45" s="9"/>
      <c r="D45" s="9"/>
      <c r="E45" s="9"/>
      <c r="F45" s="2"/>
      <c r="G45" s="9"/>
      <c r="H45" s="9"/>
      <c r="I45" s="9"/>
      <c r="J45" s="9"/>
    </row>
    <row r="46" spans="1:10">
      <c r="B46" s="9"/>
      <c r="C46" s="9"/>
      <c r="D46" s="9"/>
      <c r="E46" s="9"/>
      <c r="F46" s="2"/>
      <c r="G46" s="9"/>
      <c r="H46" s="9"/>
      <c r="I46" s="9"/>
      <c r="J46" s="9"/>
    </row>
    <row r="1048509" spans="1:10">
      <c r="A1048509" s="13"/>
      <c r="B1048509" s="43" t="s">
        <v>62</v>
      </c>
      <c r="C1048509" s="43" t="s">
        <v>42</v>
      </c>
      <c r="D1048509" s="43" t="s">
        <v>60</v>
      </c>
      <c r="E1048509" s="43" t="s">
        <v>43</v>
      </c>
      <c r="F1048509" s="43" t="s">
        <v>61</v>
      </c>
      <c r="G1048509" s="43" t="s">
        <v>44</v>
      </c>
      <c r="H1048509" s="43" t="s">
        <v>45</v>
      </c>
      <c r="I1048509" s="91" t="s">
        <v>46</v>
      </c>
      <c r="J1048509" s="138" t="s">
        <v>98</v>
      </c>
    </row>
    <row r="1048510" spans="1:10">
      <c r="A1048510" s="3" t="s">
        <v>168</v>
      </c>
      <c r="B1048510" s="78" t="e">
        <f>#REF!/#REF!</f>
        <v>#REF!</v>
      </c>
      <c r="C1048510" s="78" t="e">
        <f>#REF!/#REF!</f>
        <v>#REF!</v>
      </c>
      <c r="D1048510" s="78" t="e">
        <f>#REF!/#REF!</f>
        <v>#REF!</v>
      </c>
      <c r="E1048510" s="78" t="e">
        <f>#REF!/#REF!</f>
        <v>#REF!</v>
      </c>
      <c r="F1048510" s="78" t="e">
        <f>#REF!/#REF!</f>
        <v>#REF!</v>
      </c>
      <c r="G1048510" s="78" t="e">
        <f>#REF!/#REF!</f>
        <v>#REF!</v>
      </c>
      <c r="H1048510" s="78" t="e">
        <f>#REF!/#REF!</f>
        <v>#REF!</v>
      </c>
      <c r="I1048510" s="78" t="e">
        <f>#REF!/#REF!</f>
        <v>#REF!</v>
      </c>
      <c r="J1048510" s="78" t="e">
        <f>#REF!/#REF!</f>
        <v>#REF!</v>
      </c>
    </row>
    <row r="1048511" spans="1:10">
      <c r="A1048511" s="3" t="s">
        <v>167</v>
      </c>
      <c r="B1048511" s="77" t="e">
        <f>#REF!/#REF!</f>
        <v>#REF!</v>
      </c>
      <c r="C1048511" s="77" t="e">
        <f>#REF!/#REF!</f>
        <v>#REF!</v>
      </c>
      <c r="D1048511" s="77" t="e">
        <f>#REF!/#REF!</f>
        <v>#REF!</v>
      </c>
      <c r="E1048511" s="77" t="e">
        <f>#REF!/#REF!</f>
        <v>#REF!</v>
      </c>
      <c r="F1048511" s="77" t="e">
        <f>#REF!/#REF!</f>
        <v>#REF!</v>
      </c>
      <c r="G1048511" s="77" t="e">
        <f>#REF!/#REF!</f>
        <v>#REF!</v>
      </c>
      <c r="H1048511" s="77" t="e">
        <f>#REF!/#REF!</f>
        <v>#REF!</v>
      </c>
      <c r="I1048511" s="77" t="e">
        <f>#REF!/#REF!</f>
        <v>#REF!</v>
      </c>
      <c r="J1048511" s="77" t="e">
        <f>#REF!/#REF!</f>
        <v>#REF!</v>
      </c>
    </row>
    <row r="1048512" spans="1:10">
      <c r="A1048512" s="3"/>
    </row>
    <row r="1048513" spans="1:9" ht="33.75">
      <c r="A1048513" s="3"/>
      <c r="B1048513" s="83" t="s">
        <v>42</v>
      </c>
      <c r="C1048513" s="82" t="s">
        <v>60</v>
      </c>
      <c r="D1048513" s="82" t="s">
        <v>43</v>
      </c>
      <c r="E1048513" s="82" t="s">
        <v>61</v>
      </c>
      <c r="F1048513" s="82" t="s">
        <v>44</v>
      </c>
      <c r="G1048513" s="82" t="s">
        <v>45</v>
      </c>
      <c r="H1048513" s="82" t="s">
        <v>46</v>
      </c>
      <c r="I1048513" s="82" t="s">
        <v>98</v>
      </c>
    </row>
    <row r="1048514" spans="1:9">
      <c r="A1048514" s="3"/>
      <c r="B1048514" s="83"/>
      <c r="C1048514" s="82"/>
      <c r="D1048514" s="82"/>
      <c r="E1048514" s="82"/>
      <c r="F1048514" s="82"/>
      <c r="G1048514" s="82"/>
      <c r="H1048514" s="82"/>
      <c r="I1048514" s="82"/>
    </row>
    <row r="1048515" spans="1:9">
      <c r="A1048515" s="3" t="s">
        <v>168</v>
      </c>
      <c r="B1048515" s="75" t="e">
        <f>#REF!/#REF!</f>
        <v>#REF!</v>
      </c>
      <c r="C1048515" s="75" t="e">
        <f>#REF!/#REF!</f>
        <v>#REF!</v>
      </c>
      <c r="D1048515" s="75" t="e">
        <f>#REF!/#REF!</f>
        <v>#REF!</v>
      </c>
      <c r="E1048515" s="75" t="e">
        <f>#REF!/#REF!</f>
        <v>#REF!</v>
      </c>
      <c r="F1048515" s="75" t="e">
        <f>#REF!/#REF!</f>
        <v>#REF!</v>
      </c>
      <c r="G1048515" s="75" t="e">
        <f>#REF!/#REF!</f>
        <v>#REF!</v>
      </c>
      <c r="H1048515" s="75" t="e">
        <f>#REF!/#REF!</f>
        <v>#REF!</v>
      </c>
      <c r="I1048515" s="75" t="e">
        <f>#REF!/#REF!</f>
        <v>#REF!</v>
      </c>
    </row>
    <row r="1048516" spans="1:9">
      <c r="A1048516" s="3" t="s">
        <v>167</v>
      </c>
      <c r="B1048516" s="75" t="e">
        <f>#REF!/#REF!</f>
        <v>#REF!</v>
      </c>
      <c r="C1048516" s="75" t="e">
        <f>#REF!/#REF!</f>
        <v>#REF!</v>
      </c>
      <c r="D1048516" s="75" t="e">
        <f>#REF!/#REF!</f>
        <v>#REF!</v>
      </c>
      <c r="E1048516" s="75" t="e">
        <f>#REF!/#REF!</f>
        <v>#REF!</v>
      </c>
      <c r="F1048516" s="75" t="e">
        <f>#REF!/#REF!</f>
        <v>#REF!</v>
      </c>
      <c r="G1048516" s="75" t="e">
        <f>#REF!/#REF!</f>
        <v>#REF!</v>
      </c>
      <c r="H1048516" s="75" t="e">
        <f>#REF!/#REF!</f>
        <v>#REF!</v>
      </c>
      <c r="I1048516" s="75" t="e">
        <f>#REF!/#REF!</f>
        <v>#REF!</v>
      </c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L1048575"/>
  <sheetViews>
    <sheetView showGridLines="0" rightToLeft="1" zoomScaleNormal="100" zoomScaleSheetLayoutView="100" workbookViewId="0">
      <selection activeCell="G19" sqref="F19:G20"/>
    </sheetView>
  </sheetViews>
  <sheetFormatPr defaultColWidth="9.140625" defaultRowHeight="12.75"/>
  <cols>
    <col min="1" max="1" width="21.7109375" style="2" customWidth="1"/>
    <col min="2" max="9" width="7.7109375" style="3" customWidth="1"/>
    <col min="10" max="10" width="10.7109375" style="3" customWidth="1"/>
    <col min="11" max="16384" width="9.140625" style="3"/>
  </cols>
  <sheetData>
    <row r="1" spans="1:12" ht="43.5">
      <c r="A1" s="680" t="s">
        <v>139</v>
      </c>
      <c r="B1" s="307" t="s">
        <v>529</v>
      </c>
      <c r="C1" s="193"/>
      <c r="D1" s="193"/>
      <c r="E1" s="193"/>
      <c r="F1" s="193"/>
      <c r="G1" s="193"/>
      <c r="H1" s="193"/>
      <c r="I1" s="193"/>
      <c r="J1" s="681">
        <v>2021</v>
      </c>
    </row>
    <row r="2" spans="1:12" ht="32.25" customHeight="1">
      <c r="A2" s="680"/>
      <c r="B2" s="306" t="s">
        <v>435</v>
      </c>
      <c r="C2" s="194"/>
      <c r="D2" s="194"/>
      <c r="E2" s="194"/>
      <c r="F2" s="194"/>
      <c r="G2" s="194"/>
      <c r="H2" s="194"/>
      <c r="I2" s="194"/>
      <c r="J2" s="681"/>
    </row>
    <row r="3" spans="1:12" s="5" customFormat="1">
      <c r="A3" s="11"/>
      <c r="B3" s="6"/>
      <c r="C3" s="6"/>
      <c r="D3" s="6"/>
      <c r="E3" s="6"/>
      <c r="F3" s="6"/>
      <c r="G3" s="6"/>
      <c r="H3" s="6"/>
      <c r="I3" s="6"/>
      <c r="J3" s="8"/>
    </row>
    <row r="4" spans="1:12" s="9" customFormat="1" ht="19.5" thickBot="1">
      <c r="A4" s="689" t="s">
        <v>530</v>
      </c>
      <c r="B4" s="230" t="s">
        <v>509</v>
      </c>
      <c r="C4" s="231"/>
      <c r="D4" s="232"/>
      <c r="E4" s="232"/>
      <c r="F4" s="233"/>
      <c r="G4" s="32"/>
      <c r="H4" s="234"/>
      <c r="I4" s="436" t="s">
        <v>322</v>
      </c>
      <c r="J4" s="713" t="s">
        <v>233</v>
      </c>
    </row>
    <row r="5" spans="1:12" s="2" customFormat="1" ht="42" customHeight="1" thickBot="1">
      <c r="A5" s="689"/>
      <c r="B5" s="223" t="s">
        <v>42</v>
      </c>
      <c r="C5" s="224" t="s">
        <v>60</v>
      </c>
      <c r="D5" s="224" t="s">
        <v>43</v>
      </c>
      <c r="E5" s="224" t="s">
        <v>61</v>
      </c>
      <c r="F5" s="224" t="s">
        <v>44</v>
      </c>
      <c r="G5" s="224" t="s">
        <v>45</v>
      </c>
      <c r="H5" s="224" t="s">
        <v>46</v>
      </c>
      <c r="I5" s="437" t="s">
        <v>98</v>
      </c>
      <c r="J5" s="714"/>
    </row>
    <row r="6" spans="1:12" s="469" customFormat="1" ht="21" customHeight="1" thickTop="1">
      <c r="A6" s="97" t="s">
        <v>431</v>
      </c>
      <c r="B6" s="281">
        <f>SUM(B7:B15)</f>
        <v>20</v>
      </c>
      <c r="C6" s="281">
        <f t="shared" ref="C6:I6" si="0">SUM(C7:C15)</f>
        <v>117</v>
      </c>
      <c r="D6" s="281">
        <f t="shared" si="0"/>
        <v>312</v>
      </c>
      <c r="E6" s="281">
        <f t="shared" si="0"/>
        <v>256</v>
      </c>
      <c r="F6" s="281">
        <f t="shared" si="0"/>
        <v>91</v>
      </c>
      <c r="G6" s="281">
        <f t="shared" si="0"/>
        <v>43</v>
      </c>
      <c r="H6" s="281">
        <f t="shared" si="0"/>
        <v>28</v>
      </c>
      <c r="I6" s="281">
        <f t="shared" si="0"/>
        <v>23</v>
      </c>
      <c r="J6" s="281">
        <f>SUM(J7:J15)</f>
        <v>890</v>
      </c>
      <c r="K6" s="659"/>
    </row>
    <row r="7" spans="1:12" s="9" customFormat="1" ht="30.75">
      <c r="A7" s="340" t="s">
        <v>598</v>
      </c>
      <c r="B7" s="104">
        <f t="shared" ref="B7:C15" si="1">B17+B27</f>
        <v>0</v>
      </c>
      <c r="C7" s="104">
        <f t="shared" si="1"/>
        <v>0</v>
      </c>
      <c r="D7" s="104">
        <v>0</v>
      </c>
      <c r="E7" s="104">
        <v>0</v>
      </c>
      <c r="F7" s="104">
        <v>0</v>
      </c>
      <c r="G7" s="104">
        <v>0</v>
      </c>
      <c r="H7" s="104">
        <v>0</v>
      </c>
      <c r="I7" s="104">
        <v>0</v>
      </c>
      <c r="J7" s="109">
        <f t="shared" ref="J7:J15" si="2">J17+J27</f>
        <v>0</v>
      </c>
      <c r="K7" s="659"/>
      <c r="L7" s="64"/>
    </row>
    <row r="8" spans="1:12" s="9" customFormat="1" ht="18" customHeight="1">
      <c r="A8" s="392" t="s">
        <v>42</v>
      </c>
      <c r="B8" s="108">
        <f t="shared" si="1"/>
        <v>15</v>
      </c>
      <c r="C8" s="108">
        <f t="shared" si="1"/>
        <v>16</v>
      </c>
      <c r="D8" s="108">
        <f t="shared" ref="D8:I15" si="3">D18+D28</f>
        <v>16</v>
      </c>
      <c r="E8" s="108">
        <f t="shared" si="3"/>
        <v>12</v>
      </c>
      <c r="F8" s="108">
        <f t="shared" si="3"/>
        <v>3</v>
      </c>
      <c r="G8" s="108">
        <f t="shared" si="3"/>
        <v>1</v>
      </c>
      <c r="H8" s="108">
        <f t="shared" si="3"/>
        <v>0</v>
      </c>
      <c r="I8" s="108">
        <f t="shared" si="3"/>
        <v>0</v>
      </c>
      <c r="J8" s="109">
        <f t="shared" si="2"/>
        <v>63</v>
      </c>
      <c r="K8" s="659"/>
      <c r="L8" s="64"/>
    </row>
    <row r="9" spans="1:12" s="9" customFormat="1" ht="18" customHeight="1">
      <c r="A9" s="393" t="s">
        <v>60</v>
      </c>
      <c r="B9" s="104">
        <f t="shared" si="1"/>
        <v>5</v>
      </c>
      <c r="C9" s="104">
        <f t="shared" si="1"/>
        <v>96</v>
      </c>
      <c r="D9" s="104">
        <f t="shared" si="3"/>
        <v>96</v>
      </c>
      <c r="E9" s="104">
        <f t="shared" si="3"/>
        <v>32</v>
      </c>
      <c r="F9" s="104">
        <f t="shared" si="3"/>
        <v>9</v>
      </c>
      <c r="G9" s="104">
        <f t="shared" si="3"/>
        <v>3</v>
      </c>
      <c r="H9" s="104">
        <f t="shared" si="3"/>
        <v>1</v>
      </c>
      <c r="I9" s="104">
        <f t="shared" si="3"/>
        <v>1</v>
      </c>
      <c r="J9" s="107">
        <f t="shared" si="2"/>
        <v>243</v>
      </c>
      <c r="K9" s="659"/>
      <c r="L9" s="64"/>
    </row>
    <row r="10" spans="1:12" s="9" customFormat="1" ht="18" customHeight="1">
      <c r="A10" s="392" t="s">
        <v>43</v>
      </c>
      <c r="B10" s="108">
        <f t="shared" si="1"/>
        <v>0</v>
      </c>
      <c r="C10" s="108">
        <f t="shared" si="1"/>
        <v>4</v>
      </c>
      <c r="D10" s="108">
        <f t="shared" si="3"/>
        <v>171</v>
      </c>
      <c r="E10" s="108">
        <f t="shared" si="3"/>
        <v>134</v>
      </c>
      <c r="F10" s="108">
        <f t="shared" si="3"/>
        <v>14</v>
      </c>
      <c r="G10" s="108">
        <f t="shared" si="3"/>
        <v>5</v>
      </c>
      <c r="H10" s="108">
        <f t="shared" si="3"/>
        <v>1</v>
      </c>
      <c r="I10" s="108">
        <f t="shared" si="3"/>
        <v>2</v>
      </c>
      <c r="J10" s="109">
        <f t="shared" si="2"/>
        <v>331</v>
      </c>
      <c r="K10" s="659"/>
      <c r="L10" s="64"/>
    </row>
    <row r="11" spans="1:12" s="9" customFormat="1" ht="18" customHeight="1">
      <c r="A11" s="393" t="s">
        <v>61</v>
      </c>
      <c r="B11" s="104">
        <f t="shared" si="1"/>
        <v>0</v>
      </c>
      <c r="C11" s="104">
        <f t="shared" si="1"/>
        <v>1</v>
      </c>
      <c r="D11" s="104">
        <f t="shared" si="3"/>
        <v>18</v>
      </c>
      <c r="E11" s="104">
        <f t="shared" si="3"/>
        <v>64</v>
      </c>
      <c r="F11" s="104">
        <f t="shared" si="3"/>
        <v>37</v>
      </c>
      <c r="G11" s="104">
        <f t="shared" si="3"/>
        <v>19</v>
      </c>
      <c r="H11" s="104">
        <f t="shared" si="3"/>
        <v>4</v>
      </c>
      <c r="I11" s="104">
        <f t="shared" si="3"/>
        <v>3</v>
      </c>
      <c r="J11" s="107">
        <f t="shared" si="2"/>
        <v>146</v>
      </c>
      <c r="K11" s="659"/>
      <c r="L11" s="64"/>
    </row>
    <row r="12" spans="1:12" s="9" customFormat="1" ht="18" customHeight="1">
      <c r="A12" s="392" t="s">
        <v>44</v>
      </c>
      <c r="B12" s="108">
        <f t="shared" si="1"/>
        <v>0</v>
      </c>
      <c r="C12" s="108">
        <f t="shared" si="1"/>
        <v>0</v>
      </c>
      <c r="D12" s="108">
        <f t="shared" si="3"/>
        <v>7</v>
      </c>
      <c r="E12" s="108">
        <f t="shared" si="3"/>
        <v>8</v>
      </c>
      <c r="F12" s="108">
        <f t="shared" si="3"/>
        <v>24</v>
      </c>
      <c r="G12" s="108">
        <f t="shared" si="3"/>
        <v>12</v>
      </c>
      <c r="H12" s="108">
        <f t="shared" si="3"/>
        <v>8</v>
      </c>
      <c r="I12" s="108">
        <f t="shared" si="3"/>
        <v>3</v>
      </c>
      <c r="J12" s="109">
        <f t="shared" si="2"/>
        <v>62</v>
      </c>
      <c r="K12" s="659"/>
      <c r="L12" s="64"/>
    </row>
    <row r="13" spans="1:12" s="9" customFormat="1" ht="18" customHeight="1">
      <c r="A13" s="393" t="s">
        <v>45</v>
      </c>
      <c r="B13" s="104">
        <f t="shared" si="1"/>
        <v>0</v>
      </c>
      <c r="C13" s="104">
        <f t="shared" si="1"/>
        <v>0</v>
      </c>
      <c r="D13" s="104">
        <f t="shared" si="3"/>
        <v>3</v>
      </c>
      <c r="E13" s="104">
        <f t="shared" si="3"/>
        <v>4</v>
      </c>
      <c r="F13" s="104">
        <f t="shared" si="3"/>
        <v>2</v>
      </c>
      <c r="G13" s="104">
        <f t="shared" si="3"/>
        <v>2</v>
      </c>
      <c r="H13" s="104">
        <f t="shared" si="3"/>
        <v>9</v>
      </c>
      <c r="I13" s="104">
        <f t="shared" si="3"/>
        <v>2</v>
      </c>
      <c r="J13" s="107">
        <f t="shared" si="2"/>
        <v>22</v>
      </c>
      <c r="K13" s="659"/>
      <c r="L13" s="64"/>
    </row>
    <row r="14" spans="1:12" s="9" customFormat="1" ht="18" customHeight="1">
      <c r="A14" s="392" t="s">
        <v>46</v>
      </c>
      <c r="B14" s="108">
        <f t="shared" si="1"/>
        <v>0</v>
      </c>
      <c r="C14" s="108">
        <f t="shared" si="1"/>
        <v>0</v>
      </c>
      <c r="D14" s="108">
        <f t="shared" si="3"/>
        <v>1</v>
      </c>
      <c r="E14" s="108">
        <f t="shared" si="3"/>
        <v>1</v>
      </c>
      <c r="F14" s="108">
        <f t="shared" si="3"/>
        <v>2</v>
      </c>
      <c r="G14" s="108">
        <f t="shared" si="3"/>
        <v>0</v>
      </c>
      <c r="H14" s="108">
        <f t="shared" si="3"/>
        <v>4</v>
      </c>
      <c r="I14" s="108">
        <f t="shared" si="3"/>
        <v>1</v>
      </c>
      <c r="J14" s="109">
        <f t="shared" si="2"/>
        <v>9</v>
      </c>
      <c r="K14" s="659"/>
      <c r="L14" s="64"/>
    </row>
    <row r="15" spans="1:12" s="9" customFormat="1" ht="18" customHeight="1">
      <c r="A15" s="392" t="s">
        <v>98</v>
      </c>
      <c r="B15" s="108">
        <f t="shared" si="1"/>
        <v>0</v>
      </c>
      <c r="C15" s="108">
        <f t="shared" si="1"/>
        <v>0</v>
      </c>
      <c r="D15" s="108">
        <f t="shared" si="3"/>
        <v>0</v>
      </c>
      <c r="E15" s="108">
        <f t="shared" si="3"/>
        <v>1</v>
      </c>
      <c r="F15" s="108">
        <f t="shared" si="3"/>
        <v>0</v>
      </c>
      <c r="G15" s="108">
        <f t="shared" si="3"/>
        <v>1</v>
      </c>
      <c r="H15" s="108">
        <f t="shared" si="3"/>
        <v>1</v>
      </c>
      <c r="I15" s="108">
        <f t="shared" si="3"/>
        <v>11</v>
      </c>
      <c r="J15" s="107">
        <f t="shared" si="2"/>
        <v>14</v>
      </c>
      <c r="K15" s="659"/>
      <c r="L15" s="64"/>
    </row>
    <row r="16" spans="1:12" s="469" customFormat="1" ht="21" customHeight="1">
      <c r="A16" s="97" t="s">
        <v>432</v>
      </c>
      <c r="B16" s="281">
        <f>SUM(B17:B25)</f>
        <v>12</v>
      </c>
      <c r="C16" s="281">
        <f t="shared" ref="C16" si="4">SUM(C17:C25)</f>
        <v>78</v>
      </c>
      <c r="D16" s="281">
        <f t="shared" ref="D16" si="5">SUM(D17:D25)</f>
        <v>149</v>
      </c>
      <c r="E16" s="281">
        <f t="shared" ref="E16" si="6">SUM(E17:E25)</f>
        <v>91</v>
      </c>
      <c r="F16" s="281">
        <f t="shared" ref="F16" si="7">SUM(F17:F25)</f>
        <v>37</v>
      </c>
      <c r="G16" s="281">
        <f t="shared" ref="G16" si="8">SUM(G17:G25)</f>
        <v>16</v>
      </c>
      <c r="H16" s="281">
        <f t="shared" ref="H16" si="9">SUM(H17:H25)</f>
        <v>9</v>
      </c>
      <c r="I16" s="281">
        <f t="shared" ref="I16" si="10">SUM(I17:I25)</f>
        <v>6</v>
      </c>
      <c r="J16" s="281">
        <f>SUM(J17:J25)</f>
        <v>398</v>
      </c>
      <c r="K16" s="659"/>
    </row>
    <row r="17" spans="1:12" s="9" customFormat="1" ht="30.75">
      <c r="A17" s="340" t="s">
        <v>598</v>
      </c>
      <c r="B17" s="104">
        <v>0</v>
      </c>
      <c r="C17" s="104">
        <v>0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9">
        <f>SUM(B17:I17)</f>
        <v>0</v>
      </c>
      <c r="K17" s="659"/>
      <c r="L17" s="64"/>
    </row>
    <row r="18" spans="1:12" s="9" customFormat="1" ht="18" customHeight="1">
      <c r="A18" s="392" t="s">
        <v>42</v>
      </c>
      <c r="B18" s="108">
        <v>8</v>
      </c>
      <c r="C18" s="108">
        <v>10</v>
      </c>
      <c r="D18" s="108">
        <v>11</v>
      </c>
      <c r="E18" s="108">
        <v>6</v>
      </c>
      <c r="F18" s="108">
        <v>1</v>
      </c>
      <c r="G18" s="108">
        <v>0</v>
      </c>
      <c r="H18" s="108">
        <v>0</v>
      </c>
      <c r="I18" s="108">
        <v>0</v>
      </c>
      <c r="J18" s="109">
        <f t="shared" ref="J18:J25" si="11">SUM(B18:I18)</f>
        <v>36</v>
      </c>
      <c r="K18" s="659"/>
      <c r="L18" s="64"/>
    </row>
    <row r="19" spans="1:12" s="9" customFormat="1" ht="18" customHeight="1">
      <c r="A19" s="393" t="s">
        <v>60</v>
      </c>
      <c r="B19" s="104">
        <v>4</v>
      </c>
      <c r="C19" s="104">
        <v>66</v>
      </c>
      <c r="D19" s="104">
        <v>59</v>
      </c>
      <c r="E19" s="104">
        <v>19</v>
      </c>
      <c r="F19" s="104">
        <v>5</v>
      </c>
      <c r="G19" s="104">
        <v>1</v>
      </c>
      <c r="H19" s="104">
        <v>0</v>
      </c>
      <c r="I19" s="104">
        <v>0</v>
      </c>
      <c r="J19" s="107">
        <f t="shared" si="11"/>
        <v>154</v>
      </c>
      <c r="K19" s="659"/>
      <c r="L19" s="64"/>
    </row>
    <row r="20" spans="1:12" s="9" customFormat="1" ht="18" customHeight="1">
      <c r="A20" s="392" t="s">
        <v>43</v>
      </c>
      <c r="B20" s="108">
        <v>0</v>
      </c>
      <c r="C20" s="108">
        <v>1</v>
      </c>
      <c r="D20" s="108">
        <v>64</v>
      </c>
      <c r="E20" s="108">
        <v>45</v>
      </c>
      <c r="F20" s="108">
        <v>10</v>
      </c>
      <c r="G20" s="108">
        <v>2</v>
      </c>
      <c r="H20" s="108">
        <v>0</v>
      </c>
      <c r="I20" s="108">
        <v>1</v>
      </c>
      <c r="J20" s="109">
        <f t="shared" si="11"/>
        <v>123</v>
      </c>
      <c r="K20" s="659"/>
      <c r="L20" s="64"/>
    </row>
    <row r="21" spans="1:12" s="9" customFormat="1" ht="18" customHeight="1">
      <c r="A21" s="393" t="s">
        <v>61</v>
      </c>
      <c r="B21" s="104">
        <v>0</v>
      </c>
      <c r="C21" s="104">
        <v>1</v>
      </c>
      <c r="D21" s="104">
        <v>7</v>
      </c>
      <c r="E21" s="104">
        <v>17</v>
      </c>
      <c r="F21" s="104">
        <v>9</v>
      </c>
      <c r="G21" s="104">
        <v>8</v>
      </c>
      <c r="H21" s="104">
        <v>3</v>
      </c>
      <c r="I21" s="104">
        <v>1</v>
      </c>
      <c r="J21" s="107">
        <f t="shared" si="11"/>
        <v>46</v>
      </c>
      <c r="K21" s="659"/>
      <c r="L21" s="64"/>
    </row>
    <row r="22" spans="1:12" s="9" customFormat="1" ht="18" customHeight="1">
      <c r="A22" s="392" t="s">
        <v>44</v>
      </c>
      <c r="B22" s="108">
        <v>0</v>
      </c>
      <c r="C22" s="108">
        <v>0</v>
      </c>
      <c r="D22" s="108">
        <v>5</v>
      </c>
      <c r="E22" s="108">
        <v>2</v>
      </c>
      <c r="F22" s="108">
        <v>9</v>
      </c>
      <c r="G22" s="108">
        <v>3</v>
      </c>
      <c r="H22" s="108">
        <v>3</v>
      </c>
      <c r="I22" s="108">
        <v>2</v>
      </c>
      <c r="J22" s="109">
        <f t="shared" si="11"/>
        <v>24</v>
      </c>
      <c r="K22" s="659"/>
      <c r="L22" s="64"/>
    </row>
    <row r="23" spans="1:12" s="9" customFormat="1" ht="18" customHeight="1">
      <c r="A23" s="393" t="s">
        <v>45</v>
      </c>
      <c r="B23" s="104">
        <v>0</v>
      </c>
      <c r="C23" s="104">
        <v>0</v>
      </c>
      <c r="D23" s="104">
        <v>3</v>
      </c>
      <c r="E23" s="104">
        <v>1</v>
      </c>
      <c r="F23" s="104">
        <v>1</v>
      </c>
      <c r="G23" s="104">
        <v>1</v>
      </c>
      <c r="H23" s="104">
        <v>2</v>
      </c>
      <c r="I23" s="104">
        <v>0</v>
      </c>
      <c r="J23" s="107">
        <f t="shared" si="11"/>
        <v>8</v>
      </c>
      <c r="K23" s="659"/>
      <c r="L23" s="64"/>
    </row>
    <row r="24" spans="1:12" s="9" customFormat="1" ht="18" customHeight="1">
      <c r="A24" s="392" t="s">
        <v>46</v>
      </c>
      <c r="B24" s="108">
        <v>0</v>
      </c>
      <c r="C24" s="108">
        <v>0</v>
      </c>
      <c r="D24" s="108">
        <v>0</v>
      </c>
      <c r="E24" s="108">
        <v>0</v>
      </c>
      <c r="F24" s="108">
        <v>2</v>
      </c>
      <c r="G24" s="108">
        <v>0</v>
      </c>
      <c r="H24" s="108">
        <v>0</v>
      </c>
      <c r="I24" s="108">
        <v>0</v>
      </c>
      <c r="J24" s="109">
        <f t="shared" si="11"/>
        <v>2</v>
      </c>
      <c r="K24" s="659"/>
      <c r="L24" s="64"/>
    </row>
    <row r="25" spans="1:12" s="9" customFormat="1" ht="18" customHeight="1">
      <c r="A25" s="393" t="s">
        <v>98</v>
      </c>
      <c r="B25" s="104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1</v>
      </c>
      <c r="H25" s="104">
        <v>1</v>
      </c>
      <c r="I25" s="104">
        <v>2</v>
      </c>
      <c r="J25" s="107">
        <f t="shared" si="11"/>
        <v>5</v>
      </c>
      <c r="K25" s="659"/>
      <c r="L25" s="64"/>
    </row>
    <row r="26" spans="1:12" s="469" customFormat="1" ht="21" customHeight="1">
      <c r="A26" s="295" t="s">
        <v>433</v>
      </c>
      <c r="B26" s="281">
        <f>SUM(B27:B35)</f>
        <v>8</v>
      </c>
      <c r="C26" s="281">
        <f t="shared" ref="C26" si="12">SUM(C27:C35)</f>
        <v>39</v>
      </c>
      <c r="D26" s="281">
        <f t="shared" ref="D26" si="13">SUM(D27:D35)</f>
        <v>163</v>
      </c>
      <c r="E26" s="281">
        <f t="shared" ref="E26" si="14">SUM(E27:E35)</f>
        <v>165</v>
      </c>
      <c r="F26" s="281">
        <f t="shared" ref="F26" si="15">SUM(F27:F35)</f>
        <v>54</v>
      </c>
      <c r="G26" s="281">
        <f t="shared" ref="G26" si="16">SUM(G27:G35)</f>
        <v>27</v>
      </c>
      <c r="H26" s="281">
        <f t="shared" ref="H26" si="17">SUM(H27:H35)</f>
        <v>19</v>
      </c>
      <c r="I26" s="281">
        <f t="shared" ref="I26" si="18">SUM(I27:I35)</f>
        <v>17</v>
      </c>
      <c r="J26" s="281">
        <f>SUM(J27:J35)</f>
        <v>492</v>
      </c>
      <c r="K26" s="659"/>
    </row>
    <row r="27" spans="1:12" s="9" customFormat="1" ht="30.75">
      <c r="A27" s="340" t="s">
        <v>598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9">
        <f>SUM(B27:I27)</f>
        <v>0</v>
      </c>
      <c r="K27" s="659"/>
      <c r="L27" s="64"/>
    </row>
    <row r="28" spans="1:12" s="9" customFormat="1" ht="18" customHeight="1">
      <c r="A28" s="392" t="s">
        <v>42</v>
      </c>
      <c r="B28" s="108">
        <v>7</v>
      </c>
      <c r="C28" s="108">
        <v>6</v>
      </c>
      <c r="D28" s="108">
        <v>5</v>
      </c>
      <c r="E28" s="108">
        <v>6</v>
      </c>
      <c r="F28" s="108">
        <v>2</v>
      </c>
      <c r="G28" s="108">
        <v>1</v>
      </c>
      <c r="H28" s="108"/>
      <c r="I28" s="108">
        <v>0</v>
      </c>
      <c r="J28" s="109">
        <f t="shared" ref="J28:J35" si="19">SUM(B28:I28)</f>
        <v>27</v>
      </c>
      <c r="K28" s="659"/>
      <c r="L28" s="64"/>
    </row>
    <row r="29" spans="1:12" s="9" customFormat="1" ht="18" customHeight="1">
      <c r="A29" s="393" t="s">
        <v>60</v>
      </c>
      <c r="B29" s="104">
        <v>1</v>
      </c>
      <c r="C29" s="104">
        <v>30</v>
      </c>
      <c r="D29" s="104">
        <v>37</v>
      </c>
      <c r="E29" s="104">
        <v>13</v>
      </c>
      <c r="F29" s="104">
        <v>4</v>
      </c>
      <c r="G29" s="104">
        <v>2</v>
      </c>
      <c r="H29" s="104">
        <v>1</v>
      </c>
      <c r="I29" s="104">
        <v>1</v>
      </c>
      <c r="J29" s="107">
        <f t="shared" si="19"/>
        <v>89</v>
      </c>
      <c r="K29" s="659"/>
      <c r="L29" s="64"/>
    </row>
    <row r="30" spans="1:12" s="9" customFormat="1" ht="18" customHeight="1">
      <c r="A30" s="392" t="s">
        <v>43</v>
      </c>
      <c r="B30" s="108">
        <v>0</v>
      </c>
      <c r="C30" s="108">
        <v>3</v>
      </c>
      <c r="D30" s="108">
        <v>107</v>
      </c>
      <c r="E30" s="108">
        <v>89</v>
      </c>
      <c r="F30" s="108">
        <v>4</v>
      </c>
      <c r="G30" s="108">
        <v>3</v>
      </c>
      <c r="H30" s="108">
        <v>1</v>
      </c>
      <c r="I30" s="108">
        <v>1</v>
      </c>
      <c r="J30" s="109">
        <f t="shared" si="19"/>
        <v>208</v>
      </c>
      <c r="K30" s="659"/>
      <c r="L30" s="64"/>
    </row>
    <row r="31" spans="1:12" s="9" customFormat="1" ht="18" customHeight="1">
      <c r="A31" s="393" t="s">
        <v>61</v>
      </c>
      <c r="B31" s="104">
        <v>0</v>
      </c>
      <c r="C31" s="104">
        <v>0</v>
      </c>
      <c r="D31" s="104">
        <v>11</v>
      </c>
      <c r="E31" s="104">
        <v>47</v>
      </c>
      <c r="F31" s="104">
        <v>28</v>
      </c>
      <c r="G31" s="104">
        <v>11</v>
      </c>
      <c r="H31" s="104">
        <v>1</v>
      </c>
      <c r="I31" s="104">
        <v>2</v>
      </c>
      <c r="J31" s="107">
        <f t="shared" si="19"/>
        <v>100</v>
      </c>
      <c r="K31" s="659"/>
      <c r="L31" s="64"/>
    </row>
    <row r="32" spans="1:12" s="9" customFormat="1" ht="18" customHeight="1">
      <c r="A32" s="392" t="s">
        <v>44</v>
      </c>
      <c r="B32" s="108">
        <v>0</v>
      </c>
      <c r="C32" s="108">
        <v>0</v>
      </c>
      <c r="D32" s="108">
        <v>2</v>
      </c>
      <c r="E32" s="108">
        <v>6</v>
      </c>
      <c r="F32" s="108">
        <v>15</v>
      </c>
      <c r="G32" s="108">
        <v>9</v>
      </c>
      <c r="H32" s="108">
        <v>5</v>
      </c>
      <c r="I32" s="108">
        <v>1</v>
      </c>
      <c r="J32" s="109">
        <f t="shared" si="19"/>
        <v>38</v>
      </c>
      <c r="K32" s="659"/>
      <c r="L32" s="64"/>
    </row>
    <row r="33" spans="1:12" s="9" customFormat="1" ht="18" customHeight="1">
      <c r="A33" s="393" t="s">
        <v>45</v>
      </c>
      <c r="B33" s="104">
        <v>0</v>
      </c>
      <c r="C33" s="104">
        <v>0</v>
      </c>
      <c r="D33" s="104">
        <v>0</v>
      </c>
      <c r="E33" s="104">
        <v>3</v>
      </c>
      <c r="F33" s="104">
        <v>1</v>
      </c>
      <c r="G33" s="104">
        <v>1</v>
      </c>
      <c r="H33" s="104">
        <v>7</v>
      </c>
      <c r="I33" s="104">
        <v>2</v>
      </c>
      <c r="J33" s="107">
        <f t="shared" si="19"/>
        <v>14</v>
      </c>
      <c r="K33" s="659"/>
      <c r="L33" s="64"/>
    </row>
    <row r="34" spans="1:12" s="9" customFormat="1" ht="18" customHeight="1">
      <c r="A34" s="392" t="s">
        <v>46</v>
      </c>
      <c r="B34" s="108">
        <v>0</v>
      </c>
      <c r="C34" s="108">
        <v>0</v>
      </c>
      <c r="D34" s="108">
        <v>1</v>
      </c>
      <c r="E34" s="108">
        <v>1</v>
      </c>
      <c r="F34" s="108">
        <v>0</v>
      </c>
      <c r="G34" s="108">
        <v>0</v>
      </c>
      <c r="H34" s="108">
        <v>4</v>
      </c>
      <c r="I34" s="108">
        <v>1</v>
      </c>
      <c r="J34" s="109">
        <f t="shared" si="19"/>
        <v>7</v>
      </c>
      <c r="K34" s="659"/>
      <c r="L34" s="64"/>
    </row>
    <row r="35" spans="1:12" s="9" customFormat="1" ht="18" customHeight="1" thickBot="1">
      <c r="A35" s="396" t="s">
        <v>98</v>
      </c>
      <c r="B35" s="235">
        <v>0</v>
      </c>
      <c r="C35" s="235">
        <v>0</v>
      </c>
      <c r="D35" s="235">
        <v>0</v>
      </c>
      <c r="E35" s="235">
        <v>0</v>
      </c>
      <c r="F35" s="235">
        <v>0</v>
      </c>
      <c r="G35" s="235">
        <v>0</v>
      </c>
      <c r="H35" s="235">
        <v>0</v>
      </c>
      <c r="I35" s="235">
        <v>9</v>
      </c>
      <c r="J35" s="236">
        <f t="shared" si="19"/>
        <v>9</v>
      </c>
      <c r="K35" s="659"/>
      <c r="L35" s="64"/>
    </row>
    <row r="36" spans="1:12" ht="15.75" thickTop="1">
      <c r="A36" s="146" t="s">
        <v>99</v>
      </c>
      <c r="B36" s="145"/>
      <c r="C36" s="145"/>
      <c r="D36" s="145"/>
      <c r="E36" s="145"/>
      <c r="F36" s="145"/>
      <c r="G36" s="145"/>
      <c r="H36" s="146"/>
      <c r="I36" s="146"/>
      <c r="J36" s="270" t="s">
        <v>100</v>
      </c>
      <c r="K36" s="659"/>
    </row>
    <row r="37" spans="1:12" ht="21" customHeight="1">
      <c r="A37" s="269" t="s">
        <v>279</v>
      </c>
      <c r="B37" s="144"/>
      <c r="C37" s="144"/>
      <c r="D37" s="145"/>
      <c r="E37" s="145"/>
      <c r="F37" s="145"/>
      <c r="G37" s="145"/>
      <c r="H37" s="146"/>
      <c r="I37" s="146"/>
      <c r="J37" s="270" t="s">
        <v>230</v>
      </c>
      <c r="K37" s="659"/>
    </row>
    <row r="38" spans="1:12" ht="9.9499999999999993" customHeight="1">
      <c r="A38" s="195"/>
      <c r="B38" s="196"/>
      <c r="C38" s="196"/>
      <c r="D38" s="196"/>
      <c r="E38" s="196"/>
      <c r="F38" s="196"/>
      <c r="G38" s="196"/>
      <c r="H38" s="196"/>
      <c r="I38" s="196"/>
      <c r="J38" s="197"/>
    </row>
    <row r="39" spans="1:12">
      <c r="A39" s="38"/>
    </row>
    <row r="42" spans="1:12" ht="31.5" customHeight="1"/>
    <row r="43" spans="1:12" ht="12.75" customHeight="1"/>
    <row r="53" spans="1:10">
      <c r="B53" s="2"/>
      <c r="C53" s="2"/>
      <c r="D53" s="2"/>
      <c r="E53" s="2"/>
      <c r="F53" s="2"/>
      <c r="G53" s="2"/>
      <c r="H53" s="2"/>
      <c r="I53" s="9"/>
      <c r="J53" s="9"/>
    </row>
    <row r="54" spans="1:10">
      <c r="A54" s="9"/>
      <c r="B54" s="9"/>
      <c r="C54" s="9"/>
      <c r="D54" s="9"/>
      <c r="E54" s="9"/>
      <c r="F54" s="9"/>
      <c r="G54" s="9"/>
      <c r="H54" s="9"/>
      <c r="I54" s="9"/>
      <c r="J54" s="9"/>
    </row>
    <row r="55" spans="1:10">
      <c r="A55" s="9"/>
      <c r="B55" s="9"/>
      <c r="C55" s="9"/>
      <c r="D55" s="9"/>
      <c r="E55" s="9"/>
      <c r="F55" s="9"/>
      <c r="G55" s="9"/>
      <c r="H55" s="9"/>
      <c r="I55" s="9"/>
      <c r="J55" s="9"/>
    </row>
    <row r="56" spans="1:10">
      <c r="A56" s="9"/>
      <c r="B56" s="9"/>
      <c r="C56" s="9"/>
      <c r="D56" s="9"/>
      <c r="E56" s="9"/>
      <c r="F56" s="9"/>
      <c r="G56" s="9"/>
      <c r="H56" s="9"/>
      <c r="I56" s="9"/>
      <c r="J56" s="9"/>
    </row>
    <row r="57" spans="1:10">
      <c r="A57" s="9"/>
      <c r="B57" s="9"/>
      <c r="C57" s="9"/>
      <c r="D57" s="9"/>
      <c r="E57" s="9"/>
      <c r="F57" s="9"/>
      <c r="G57" s="9"/>
      <c r="H57" s="9"/>
      <c r="I57" s="9"/>
      <c r="J57" s="9"/>
    </row>
    <row r="58" spans="1:10">
      <c r="A58" s="9"/>
      <c r="B58" s="9"/>
      <c r="C58" s="9"/>
      <c r="D58" s="9"/>
      <c r="E58" s="9"/>
      <c r="F58" s="9"/>
      <c r="G58" s="9"/>
      <c r="H58" s="9"/>
      <c r="I58" s="9"/>
      <c r="J58" s="9"/>
    </row>
    <row r="59" spans="1:10">
      <c r="A59" s="9"/>
      <c r="B59" s="9"/>
      <c r="C59" s="9"/>
      <c r="D59" s="9"/>
      <c r="E59" s="9"/>
      <c r="F59" s="9"/>
      <c r="G59" s="9"/>
      <c r="H59" s="9"/>
      <c r="I59" s="9"/>
      <c r="J59" s="9"/>
    </row>
    <row r="60" spans="1:10">
      <c r="A60" s="9"/>
      <c r="B60" s="9"/>
      <c r="C60" s="9"/>
      <c r="D60" s="9"/>
      <c r="E60" s="9"/>
      <c r="F60" s="9"/>
      <c r="G60" s="9"/>
      <c r="H60" s="9"/>
      <c r="I60" s="9"/>
      <c r="J60" s="9"/>
    </row>
    <row r="61" spans="1:10">
      <c r="A61" s="9"/>
      <c r="B61" s="9"/>
      <c r="C61" s="9"/>
      <c r="D61" s="9"/>
      <c r="E61" s="9"/>
      <c r="F61" s="9"/>
      <c r="G61" s="9"/>
      <c r="H61" s="9"/>
      <c r="I61" s="9"/>
      <c r="J61" s="9"/>
    </row>
    <row r="62" spans="1:10">
      <c r="A62" s="9"/>
      <c r="B62" s="9"/>
      <c r="C62" s="9"/>
      <c r="D62" s="9"/>
      <c r="E62" s="9"/>
      <c r="F62" s="9"/>
      <c r="G62" s="9"/>
      <c r="H62" s="9"/>
      <c r="I62" s="9"/>
    </row>
    <row r="63" spans="1:10">
      <c r="A63" s="9"/>
      <c r="B63" s="9"/>
      <c r="C63" s="9"/>
      <c r="D63" s="9"/>
      <c r="E63" s="9"/>
      <c r="F63" s="9"/>
      <c r="G63" s="9"/>
      <c r="H63" s="9"/>
      <c r="I63" s="9"/>
      <c r="J63" s="9"/>
    </row>
    <row r="64" spans="1:10">
      <c r="A64" s="9"/>
      <c r="B64" s="9"/>
      <c r="C64" s="9"/>
      <c r="D64" s="9"/>
      <c r="E64" s="9"/>
      <c r="F64" s="9"/>
      <c r="G64" s="9"/>
      <c r="H64" s="9"/>
      <c r="I64" s="9"/>
      <c r="J64" s="9"/>
    </row>
    <row r="67" spans="1:10" ht="35.25" customHeight="1"/>
    <row r="68" spans="1:10">
      <c r="A68" s="9"/>
      <c r="B68" s="9"/>
      <c r="C68" s="9"/>
      <c r="D68" s="9"/>
      <c r="E68" s="9"/>
      <c r="F68" s="9"/>
      <c r="G68" s="9"/>
      <c r="H68" s="9"/>
      <c r="I68" s="9"/>
      <c r="J68" s="9"/>
    </row>
    <row r="69" spans="1:10">
      <c r="A69" s="9"/>
      <c r="B69" s="9"/>
      <c r="C69" s="9"/>
      <c r="D69" s="9"/>
      <c r="E69" s="9"/>
      <c r="F69" s="9"/>
      <c r="G69" s="9"/>
      <c r="H69" s="9"/>
      <c r="I69" s="9"/>
      <c r="J69" s="9"/>
    </row>
    <row r="70" spans="1:10">
      <c r="A70" s="9"/>
      <c r="B70" s="9"/>
      <c r="C70" s="9"/>
      <c r="D70" s="9"/>
      <c r="E70" s="9"/>
      <c r="F70" s="9"/>
      <c r="G70" s="9"/>
      <c r="H70" s="9"/>
      <c r="I70" s="9"/>
      <c r="J70" s="9"/>
    </row>
    <row r="71" spans="1:10">
      <c r="A71" s="9"/>
      <c r="B71" s="9"/>
      <c r="C71" s="9"/>
      <c r="D71" s="9"/>
      <c r="E71" s="9"/>
      <c r="F71" s="9"/>
      <c r="G71" s="9"/>
      <c r="H71" s="9"/>
      <c r="I71" s="9"/>
      <c r="J71" s="9"/>
    </row>
    <row r="72" spans="1:10">
      <c r="A72" s="9"/>
      <c r="B72" s="9"/>
      <c r="C72" s="9"/>
      <c r="D72" s="9"/>
      <c r="E72" s="9"/>
      <c r="F72" s="9"/>
      <c r="G72" s="9"/>
      <c r="H72" s="9"/>
      <c r="I72" s="9"/>
      <c r="J72" s="9"/>
    </row>
    <row r="73" spans="1:10">
      <c r="A73" s="9"/>
      <c r="B73" s="9"/>
      <c r="C73" s="9"/>
      <c r="D73" s="9"/>
      <c r="E73" s="9"/>
      <c r="F73" s="9"/>
      <c r="G73" s="9"/>
      <c r="H73" s="9"/>
      <c r="I73" s="9"/>
      <c r="J73" s="9"/>
    </row>
    <row r="74" spans="1:10">
      <c r="A74" s="9"/>
      <c r="B74" s="9"/>
      <c r="C74" s="9"/>
      <c r="D74" s="9"/>
      <c r="E74" s="9"/>
      <c r="F74" s="9"/>
      <c r="G74" s="9"/>
      <c r="H74" s="9"/>
      <c r="I74" s="9"/>
    </row>
    <row r="75" spans="1:10">
      <c r="A75" s="9"/>
      <c r="B75" s="9"/>
      <c r="C75" s="9"/>
      <c r="D75" s="9"/>
      <c r="E75" s="9"/>
      <c r="F75" s="9"/>
      <c r="G75" s="9"/>
      <c r="H75" s="9"/>
      <c r="I75" s="9"/>
    </row>
    <row r="76" spans="1:10">
      <c r="A76" s="9"/>
      <c r="B76" s="9"/>
      <c r="C76" s="9"/>
      <c r="D76" s="9"/>
      <c r="E76" s="9"/>
      <c r="F76" s="9"/>
      <c r="G76" s="9"/>
      <c r="H76" s="9"/>
      <c r="I76" s="9"/>
    </row>
    <row r="77" spans="1:10">
      <c r="A77" s="9"/>
      <c r="B77" s="9"/>
      <c r="C77" s="9"/>
      <c r="D77" s="9"/>
      <c r="E77" s="9"/>
      <c r="F77" s="9"/>
      <c r="G77" s="9"/>
      <c r="H77" s="9"/>
      <c r="I77" s="9"/>
    </row>
    <row r="78" spans="1:10">
      <c r="A78" s="9"/>
      <c r="B78" s="9"/>
      <c r="C78" s="9"/>
      <c r="D78" s="9"/>
      <c r="E78" s="9"/>
      <c r="F78" s="9"/>
      <c r="G78" s="9"/>
      <c r="H78" s="9"/>
      <c r="I78" s="9"/>
      <c r="J78" s="9"/>
    </row>
    <row r="79" spans="1:10">
      <c r="A79" s="9"/>
      <c r="B79" s="9"/>
      <c r="C79" s="9"/>
      <c r="D79" s="9"/>
      <c r="E79" s="9"/>
      <c r="F79" s="9"/>
      <c r="G79" s="9"/>
      <c r="H79" s="9"/>
      <c r="I79" s="9"/>
      <c r="J79" s="9"/>
    </row>
    <row r="80" spans="1:10">
      <c r="A80" s="9"/>
      <c r="B80" s="9"/>
      <c r="C80" s="9"/>
      <c r="D80" s="9"/>
      <c r="E80" s="9"/>
      <c r="F80" s="9"/>
      <c r="G80" s="9"/>
      <c r="H80" s="9"/>
      <c r="I80" s="9"/>
      <c r="J80" s="9"/>
    </row>
    <row r="81" spans="1:10">
      <c r="A81" s="9"/>
      <c r="B81" s="9"/>
      <c r="C81" s="9"/>
      <c r="D81" s="9"/>
      <c r="E81" s="9"/>
      <c r="F81" s="9"/>
      <c r="G81" s="9"/>
      <c r="H81" s="9"/>
      <c r="I81" s="9"/>
      <c r="J81" s="9"/>
    </row>
    <row r="82" spans="1:10">
      <c r="A82" s="9"/>
      <c r="B82" s="9"/>
      <c r="C82" s="9"/>
      <c r="D82" s="9"/>
      <c r="E82" s="9"/>
      <c r="F82" s="9"/>
      <c r="G82" s="9"/>
      <c r="H82" s="9"/>
      <c r="I82" s="9"/>
      <c r="J82" s="9"/>
    </row>
    <row r="83" spans="1:10">
      <c r="A83" s="9"/>
      <c r="B83" s="9"/>
      <c r="C83" s="9"/>
      <c r="D83" s="9"/>
      <c r="E83" s="9"/>
      <c r="F83" s="9"/>
      <c r="G83" s="9"/>
      <c r="H83" s="9"/>
      <c r="I83" s="9"/>
      <c r="J83" s="9"/>
    </row>
    <row r="84" spans="1:10">
      <c r="A84" s="9"/>
      <c r="B84" s="9"/>
      <c r="C84" s="9"/>
      <c r="D84" s="9"/>
      <c r="E84" s="9"/>
      <c r="F84" s="9"/>
      <c r="G84" s="9"/>
      <c r="H84" s="9"/>
      <c r="I84" s="9"/>
      <c r="J84" s="9"/>
    </row>
    <row r="85" spans="1:10">
      <c r="A85" s="9"/>
      <c r="B85" s="9"/>
      <c r="C85" s="9"/>
      <c r="D85" s="9"/>
      <c r="E85" s="9"/>
      <c r="F85" s="9"/>
      <c r="G85" s="9"/>
      <c r="H85" s="9"/>
      <c r="I85" s="9"/>
      <c r="J85" s="9"/>
    </row>
    <row r="86" spans="1:10">
      <c r="A86" s="9"/>
      <c r="B86" s="9"/>
      <c r="C86" s="9"/>
      <c r="D86" s="9"/>
      <c r="E86" s="9"/>
      <c r="F86" s="9"/>
      <c r="G86" s="9"/>
      <c r="H86" s="9"/>
      <c r="I86" s="9"/>
      <c r="J86" s="9"/>
    </row>
    <row r="87" spans="1:10">
      <c r="A87" s="9"/>
      <c r="B87" s="9"/>
      <c r="C87" s="9"/>
      <c r="D87" s="9"/>
      <c r="E87" s="9"/>
      <c r="F87" s="9"/>
      <c r="G87" s="9"/>
      <c r="H87" s="9"/>
      <c r="I87" s="9"/>
      <c r="J87" s="9"/>
    </row>
    <row r="88" spans="1:10">
      <c r="A88" s="9"/>
      <c r="B88" s="9"/>
      <c r="C88" s="9"/>
      <c r="D88" s="9"/>
      <c r="E88" s="9"/>
      <c r="F88" s="9"/>
      <c r="G88" s="9"/>
      <c r="H88" s="9"/>
      <c r="I88" s="9"/>
      <c r="J88" s="9"/>
    </row>
    <row r="89" spans="1:10">
      <c r="A89" s="9"/>
      <c r="B89" s="9"/>
      <c r="C89" s="9"/>
      <c r="D89" s="9"/>
      <c r="E89" s="9"/>
      <c r="F89" s="9"/>
      <c r="G89" s="9"/>
      <c r="H89" s="9"/>
      <c r="I89" s="9"/>
      <c r="J89" s="9"/>
    </row>
    <row r="90" spans="1:10">
      <c r="A90" s="9"/>
      <c r="B90" s="9"/>
      <c r="C90" s="9"/>
      <c r="D90" s="9"/>
      <c r="E90" s="9"/>
      <c r="F90" s="9"/>
      <c r="G90" s="9"/>
      <c r="H90" s="9"/>
      <c r="I90" s="9"/>
      <c r="J90" s="9"/>
    </row>
    <row r="91" spans="1:10">
      <c r="A91" s="9"/>
      <c r="B91" s="9"/>
      <c r="C91" s="9"/>
      <c r="D91" s="9"/>
      <c r="E91" s="9"/>
      <c r="F91" s="9"/>
      <c r="G91" s="9"/>
      <c r="H91" s="9"/>
      <c r="I91" s="9"/>
      <c r="J91" s="9"/>
    </row>
    <row r="92" spans="1:10">
      <c r="A92" s="9"/>
      <c r="B92" s="9"/>
      <c r="C92" s="9"/>
      <c r="D92" s="9"/>
      <c r="E92" s="2"/>
      <c r="F92" s="9"/>
      <c r="G92" s="9"/>
      <c r="H92" s="9"/>
      <c r="I92" s="9"/>
      <c r="J92" s="9"/>
    </row>
    <row r="93" spans="1:10">
      <c r="A93" s="9"/>
      <c r="B93" s="9"/>
      <c r="C93" s="9"/>
      <c r="D93" s="9"/>
      <c r="E93" s="9"/>
      <c r="F93" s="9"/>
      <c r="G93" s="9"/>
      <c r="H93" s="9"/>
      <c r="I93" s="9"/>
      <c r="J93" s="9"/>
    </row>
    <row r="94" spans="1:10">
      <c r="A94" s="9"/>
      <c r="B94" s="9"/>
      <c r="C94" s="9"/>
      <c r="D94" s="9"/>
      <c r="E94" s="9"/>
      <c r="F94" s="2"/>
      <c r="G94" s="9"/>
      <c r="H94" s="9"/>
      <c r="I94" s="9"/>
      <c r="J94" s="9"/>
    </row>
    <row r="95" spans="1:10">
      <c r="A95" s="9"/>
      <c r="B95" s="9"/>
      <c r="C95" s="9"/>
      <c r="D95" s="9"/>
      <c r="E95" s="9"/>
      <c r="F95" s="2"/>
      <c r="G95" s="9"/>
      <c r="H95" s="9"/>
      <c r="I95" s="9"/>
      <c r="J95" s="9"/>
    </row>
    <row r="96" spans="1:10">
      <c r="B96" s="9"/>
      <c r="C96" s="9"/>
      <c r="D96" s="9"/>
      <c r="E96" s="9"/>
      <c r="F96" s="2"/>
      <c r="G96" s="9"/>
      <c r="H96" s="9"/>
      <c r="I96" s="9"/>
      <c r="J96" s="9"/>
    </row>
    <row r="97" spans="2:10">
      <c r="B97" s="9"/>
      <c r="C97" s="9"/>
      <c r="D97" s="9"/>
      <c r="E97" s="9"/>
      <c r="F97" s="2"/>
      <c r="G97" s="9"/>
      <c r="H97" s="9"/>
      <c r="I97" s="9"/>
      <c r="J97" s="9"/>
    </row>
    <row r="98" spans="2:10">
      <c r="B98" s="9"/>
      <c r="C98" s="9"/>
      <c r="D98" s="9"/>
      <c r="E98" s="9"/>
      <c r="F98" s="2"/>
      <c r="G98" s="9"/>
      <c r="H98" s="9"/>
      <c r="I98" s="9"/>
      <c r="J98" s="9"/>
    </row>
    <row r="99" spans="2:10">
      <c r="B99" s="9"/>
      <c r="C99" s="9"/>
      <c r="D99" s="9"/>
      <c r="E99" s="9"/>
      <c r="F99" s="2"/>
      <c r="G99" s="9"/>
      <c r="H99" s="9"/>
      <c r="I99" s="9"/>
      <c r="J99" s="9"/>
    </row>
    <row r="1048560" spans="1:12">
      <c r="A1048560" s="610"/>
      <c r="B1048560" s="572"/>
      <c r="C1048560" s="572"/>
      <c r="D1048560" s="572"/>
      <c r="E1048560" s="572"/>
      <c r="F1048560" s="572"/>
      <c r="G1048560" s="572"/>
      <c r="H1048560" s="572"/>
      <c r="I1048560" s="572"/>
      <c r="J1048560" s="572"/>
      <c r="K1048560" s="572"/>
      <c r="L1048560" s="572"/>
    </row>
    <row r="1048561" spans="1:12">
      <c r="A1048561" s="610"/>
      <c r="B1048561" s="572"/>
      <c r="C1048561" s="572"/>
      <c r="D1048561" s="572"/>
      <c r="E1048561" s="572"/>
      <c r="F1048561" s="572"/>
      <c r="G1048561" s="572"/>
      <c r="H1048561" s="572"/>
      <c r="I1048561" s="572"/>
      <c r="J1048561" s="572"/>
      <c r="K1048561" s="572"/>
      <c r="L1048561" s="572"/>
    </row>
    <row r="1048562" spans="1:12">
      <c r="A1048562" s="610"/>
      <c r="B1048562" s="572"/>
      <c r="C1048562" s="572"/>
      <c r="D1048562" s="572"/>
      <c r="E1048562" s="572"/>
      <c r="F1048562" s="572"/>
      <c r="G1048562" s="572"/>
      <c r="H1048562" s="572"/>
      <c r="I1048562" s="572"/>
      <c r="J1048562" s="572"/>
      <c r="K1048562" s="572"/>
      <c r="L1048562" s="572"/>
    </row>
    <row r="1048563" spans="1:12">
      <c r="A1048563" s="610"/>
      <c r="B1048563" s="572"/>
      <c r="C1048563" s="572"/>
      <c r="D1048563" s="572"/>
      <c r="E1048563" s="572"/>
      <c r="F1048563" s="572"/>
      <c r="G1048563" s="572"/>
      <c r="H1048563" s="572"/>
      <c r="I1048563" s="572"/>
      <c r="J1048563" s="572"/>
      <c r="K1048563" s="572"/>
      <c r="L1048563" s="572"/>
    </row>
    <row r="1048564" spans="1:12">
      <c r="A1048564" s="572"/>
      <c r="B1048564" s="616" t="s">
        <v>62</v>
      </c>
      <c r="C1048564" s="616" t="s">
        <v>42</v>
      </c>
      <c r="D1048564" s="616" t="s">
        <v>60</v>
      </c>
      <c r="E1048564" s="616" t="s">
        <v>43</v>
      </c>
      <c r="F1048564" s="616" t="s">
        <v>61</v>
      </c>
      <c r="G1048564" s="616" t="s">
        <v>44</v>
      </c>
      <c r="H1048564" s="616" t="s">
        <v>45</v>
      </c>
      <c r="I1048564" s="616" t="s">
        <v>46</v>
      </c>
      <c r="J1048564" s="616" t="s">
        <v>98</v>
      </c>
      <c r="K1048564" s="572"/>
      <c r="L1048564" s="572"/>
    </row>
    <row r="1048565" spans="1:12">
      <c r="A1048565" s="572" t="s">
        <v>168</v>
      </c>
      <c r="B1048565" s="617">
        <v>0</v>
      </c>
      <c r="C1048565" s="617">
        <v>5.4878048780487809</v>
      </c>
      <c r="D1048565" s="617">
        <v>18.089430894308943</v>
      </c>
      <c r="E1048565" s="617">
        <v>42.276422764227647</v>
      </c>
      <c r="F1048565" s="617">
        <v>20.325203252032519</v>
      </c>
      <c r="G1048565" s="617">
        <v>7.7235772357723578</v>
      </c>
      <c r="H1048565" s="617">
        <v>2.8455284552845526</v>
      </c>
      <c r="I1048565" s="617">
        <v>1.4227642276422763</v>
      </c>
      <c r="J1048565" s="606">
        <v>1.8292682926829267</v>
      </c>
      <c r="K1048565" s="572"/>
      <c r="L1048565" s="572"/>
    </row>
    <row r="1048566" spans="1:12">
      <c r="A1048566" s="572" t="s">
        <v>167</v>
      </c>
      <c r="B1048566" s="618">
        <v>0</v>
      </c>
      <c r="C1048566" s="618">
        <v>9.0452261306532673</v>
      </c>
      <c r="D1048566" s="618">
        <v>38.693467336683419</v>
      </c>
      <c r="E1048566" s="618">
        <v>30.904522613065328</v>
      </c>
      <c r="F1048566" s="618">
        <v>11.557788944723619</v>
      </c>
      <c r="G1048566" s="618">
        <v>6.0301507537688437</v>
      </c>
      <c r="H1048566" s="618">
        <v>2.0100502512562812</v>
      </c>
      <c r="I1048566" s="618">
        <v>0.50251256281407031</v>
      </c>
      <c r="J1048566" s="606">
        <v>1.256281407035176</v>
      </c>
      <c r="K1048566" s="572"/>
      <c r="L1048566" s="572"/>
    </row>
    <row r="1048567" spans="1:12">
      <c r="A1048567" s="572"/>
      <c r="B1048567" s="572"/>
      <c r="C1048567" s="572"/>
      <c r="D1048567" s="572"/>
      <c r="E1048567" s="572"/>
      <c r="F1048567" s="572"/>
      <c r="G1048567" s="572"/>
      <c r="H1048567" s="572"/>
      <c r="I1048567" s="572"/>
      <c r="J1048567" s="572"/>
      <c r="K1048567" s="572"/>
      <c r="L1048567" s="572"/>
    </row>
    <row r="1048568" spans="1:12" ht="33.75">
      <c r="A1048568" s="572"/>
      <c r="B1048568" s="619" t="s">
        <v>42</v>
      </c>
      <c r="C1048568" s="619" t="s">
        <v>60</v>
      </c>
      <c r="D1048568" s="619" t="s">
        <v>43</v>
      </c>
      <c r="E1048568" s="619" t="s">
        <v>61</v>
      </c>
      <c r="F1048568" s="619" t="s">
        <v>44</v>
      </c>
      <c r="G1048568" s="619" t="s">
        <v>45</v>
      </c>
      <c r="H1048568" s="619" t="s">
        <v>46</v>
      </c>
      <c r="I1048568" s="619" t="s">
        <v>98</v>
      </c>
      <c r="J1048568" s="572"/>
      <c r="K1048568" s="572"/>
      <c r="L1048568" s="572"/>
    </row>
    <row r="1048569" spans="1:12">
      <c r="A1048569" s="572"/>
      <c r="B1048569" s="619"/>
      <c r="C1048569" s="619"/>
      <c r="D1048569" s="619"/>
      <c r="E1048569" s="619"/>
      <c r="F1048569" s="619"/>
      <c r="G1048569" s="619"/>
      <c r="H1048569" s="619"/>
      <c r="I1048569" s="619"/>
      <c r="J1048569" s="572"/>
      <c r="K1048569" s="572"/>
      <c r="L1048569" s="572"/>
    </row>
    <row r="1048570" spans="1:12">
      <c r="A1048570" s="572" t="s">
        <v>168</v>
      </c>
      <c r="B1048570" s="617">
        <v>1.6260162601626018</v>
      </c>
      <c r="C1048570" s="617">
        <v>7.9268292682926829</v>
      </c>
      <c r="D1048570" s="617">
        <v>33.130081300813011</v>
      </c>
      <c r="E1048570" s="617">
        <v>33.536585365853661</v>
      </c>
      <c r="F1048570" s="617">
        <v>10.975609756097562</v>
      </c>
      <c r="G1048570" s="617">
        <v>5.4878048780487809</v>
      </c>
      <c r="H1048570" s="617">
        <v>3.8617886178861789</v>
      </c>
      <c r="I1048570" s="617">
        <v>3.4552845528455287</v>
      </c>
      <c r="J1048570" s="572"/>
      <c r="K1048570" s="572"/>
      <c r="L1048570" s="572"/>
    </row>
    <row r="1048571" spans="1:12">
      <c r="A1048571" s="572" t="s">
        <v>167</v>
      </c>
      <c r="B1048571" s="617">
        <v>3.0150753768844218</v>
      </c>
      <c r="C1048571" s="617">
        <v>19.597989949748744</v>
      </c>
      <c r="D1048571" s="617">
        <v>37.437185929648244</v>
      </c>
      <c r="E1048571" s="617">
        <v>22.8643216080402</v>
      </c>
      <c r="F1048571" s="617">
        <v>9.2964824120603016</v>
      </c>
      <c r="G1048571" s="617">
        <v>4.0201005025125625</v>
      </c>
      <c r="H1048571" s="617">
        <v>2.2613065326633168</v>
      </c>
      <c r="I1048571" s="617">
        <v>1.5075376884422109</v>
      </c>
      <c r="J1048571" s="572"/>
      <c r="K1048571" s="572"/>
      <c r="L1048571" s="572"/>
    </row>
    <row r="1048572" spans="1:12">
      <c r="A1048572" s="610"/>
      <c r="B1048572" s="572"/>
      <c r="C1048572" s="572"/>
      <c r="D1048572" s="572"/>
      <c r="E1048572" s="572"/>
      <c r="F1048572" s="572"/>
      <c r="G1048572" s="572"/>
      <c r="H1048572" s="572"/>
      <c r="I1048572" s="572"/>
      <c r="J1048572" s="572"/>
      <c r="K1048572" s="572"/>
      <c r="L1048572" s="572"/>
    </row>
    <row r="1048573" spans="1:12">
      <c r="A1048573" s="610"/>
      <c r="B1048573" s="572"/>
      <c r="C1048573" s="572"/>
      <c r="D1048573" s="572"/>
      <c r="E1048573" s="572"/>
      <c r="F1048573" s="572"/>
      <c r="G1048573" s="572"/>
      <c r="H1048573" s="572"/>
      <c r="I1048573" s="572"/>
      <c r="J1048573" s="572"/>
      <c r="K1048573" s="572"/>
      <c r="L1048573" s="572"/>
    </row>
    <row r="1048574" spans="1:12">
      <c r="A1048574" s="610"/>
      <c r="B1048574" s="572"/>
      <c r="C1048574" s="572"/>
      <c r="D1048574" s="572"/>
      <c r="E1048574" s="572"/>
      <c r="F1048574" s="572"/>
      <c r="G1048574" s="572"/>
      <c r="H1048574" s="572"/>
      <c r="I1048574" s="572"/>
      <c r="J1048574" s="572"/>
      <c r="K1048574" s="572"/>
      <c r="L1048574" s="572"/>
    </row>
    <row r="1048575" spans="1:12">
      <c r="A1048575" s="610"/>
      <c r="B1048575" s="572"/>
      <c r="C1048575" s="572"/>
      <c r="D1048575" s="572"/>
      <c r="E1048575" s="572"/>
      <c r="F1048575" s="572"/>
      <c r="G1048575" s="572"/>
      <c r="H1048575" s="572"/>
      <c r="I1048575" s="572"/>
      <c r="J1048575" s="572"/>
      <c r="K1048575" s="572"/>
      <c r="L1048575" s="572"/>
    </row>
  </sheetData>
  <mergeCells count="4">
    <mergeCell ref="J4:J5"/>
    <mergeCell ref="A1:A2"/>
    <mergeCell ref="A4:A5"/>
    <mergeCell ref="J1:J2"/>
  </mergeCells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2" manualBreakCount="2">
    <brk id="25" max="9" man="1"/>
    <brk id="38" max="9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F18C2-54CE-4BA4-A6F8-19AC132A5F06}">
  <sheetPr>
    <tabColor rgb="FFDACFAA"/>
  </sheetPr>
  <dimension ref="A1:J1048517"/>
  <sheetViews>
    <sheetView showGridLines="0" rightToLeft="1" zoomScaleNormal="100" zoomScaleSheetLayoutView="100" workbookViewId="0">
      <selection activeCell="O19" sqref="O19"/>
    </sheetView>
  </sheetViews>
  <sheetFormatPr defaultColWidth="9.140625" defaultRowHeight="12.75"/>
  <cols>
    <col min="1" max="1" width="9.7109375" style="2" customWidth="1"/>
    <col min="2" max="10" width="9.7109375" style="3" customWidth="1"/>
    <col min="11" max="16384" width="9.140625" style="3"/>
  </cols>
  <sheetData>
    <row r="1" spans="1:10" ht="18" customHeight="1">
      <c r="A1" s="202" t="s">
        <v>361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531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8" t="s">
        <v>532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 customHeight="1">
      <c r="A4" s="142"/>
      <c r="B4" s="142"/>
      <c r="C4" s="142"/>
      <c r="D4" s="142"/>
      <c r="E4" s="142"/>
      <c r="F4" s="142"/>
      <c r="G4" s="142"/>
      <c r="H4" s="142"/>
      <c r="I4" s="142"/>
      <c r="J4" s="142"/>
    </row>
    <row r="5" spans="1:10" ht="15.75">
      <c r="A5" s="161"/>
      <c r="B5" s="161"/>
      <c r="C5" s="161"/>
      <c r="D5" s="161"/>
      <c r="E5" s="161"/>
      <c r="F5" s="161"/>
      <c r="G5" s="161"/>
      <c r="H5" s="161"/>
      <c r="I5" s="161"/>
      <c r="J5" s="161"/>
    </row>
    <row r="6" spans="1:10" ht="12.75" customHeight="1"/>
    <row r="16" spans="1:10">
      <c r="B16" s="2"/>
      <c r="C16" s="2"/>
      <c r="D16" s="2"/>
      <c r="E16" s="2"/>
      <c r="F16" s="2"/>
      <c r="G16" s="2"/>
      <c r="H16" s="2"/>
      <c r="I16" s="9"/>
      <c r="J16" s="9"/>
    </row>
    <row r="17" spans="1:10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0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0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0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0" ht="18" customHeight="1">
      <c r="A22" s="202" t="s">
        <v>362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21" customHeight="1">
      <c r="A23" s="320" t="s">
        <v>534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0" ht="21" customHeight="1">
      <c r="A24" s="278" t="s">
        <v>533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25" spans="1:10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spans="1:10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spans="1:10">
      <c r="A30" s="9"/>
      <c r="B30" s="9"/>
      <c r="C30" s="9"/>
      <c r="D30" s="9"/>
      <c r="E30" s="9"/>
      <c r="F30" s="9"/>
      <c r="G30" s="9"/>
      <c r="H30" s="9"/>
      <c r="I30" s="9"/>
      <c r="J30" s="9"/>
    </row>
    <row r="31" spans="1:10">
      <c r="A31" s="9"/>
      <c r="B31" s="9"/>
      <c r="C31" s="9"/>
      <c r="D31" s="9"/>
      <c r="E31" s="9"/>
      <c r="F31" s="9"/>
      <c r="G31" s="9"/>
      <c r="H31" s="9"/>
      <c r="I31" s="9"/>
      <c r="J31" s="9"/>
    </row>
    <row r="32" spans="1:10">
      <c r="A32" s="9"/>
      <c r="B32" s="9"/>
      <c r="C32" s="9"/>
      <c r="D32" s="9"/>
      <c r="E32" s="9"/>
      <c r="F32" s="9"/>
      <c r="G32" s="9"/>
      <c r="H32" s="9"/>
      <c r="I32" s="9"/>
      <c r="J32" s="9"/>
    </row>
    <row r="33" spans="1:10">
      <c r="A33" s="9"/>
      <c r="B33" s="9"/>
      <c r="C33" s="9"/>
      <c r="D33" s="9"/>
      <c r="E33" s="9"/>
      <c r="F33" s="9"/>
      <c r="G33" s="9"/>
      <c r="H33" s="9"/>
      <c r="I33" s="9"/>
      <c r="J33" s="9"/>
    </row>
    <row r="34" spans="1:10">
      <c r="A34" s="9"/>
      <c r="B34" s="9"/>
      <c r="C34" s="9"/>
      <c r="D34" s="9"/>
      <c r="E34" s="9"/>
      <c r="F34" s="9"/>
      <c r="G34" s="9"/>
      <c r="H34" s="9"/>
      <c r="I34" s="9"/>
      <c r="J34" s="9"/>
    </row>
    <row r="35" spans="1:10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0">
      <c r="A36" s="9"/>
      <c r="B36" s="9"/>
      <c r="C36" s="9"/>
      <c r="D36" s="9"/>
      <c r="E36" s="9"/>
      <c r="F36" s="9"/>
      <c r="G36" s="9"/>
      <c r="H36" s="9"/>
      <c r="I36" s="9"/>
      <c r="J36" s="9"/>
    </row>
    <row r="37" spans="1:10">
      <c r="A37" s="9"/>
      <c r="B37" s="9"/>
      <c r="C37" s="9"/>
      <c r="D37" s="9"/>
      <c r="E37" s="9"/>
      <c r="F37" s="9"/>
      <c r="G37" s="9"/>
      <c r="H37" s="9"/>
      <c r="I37" s="9"/>
      <c r="J37" s="9"/>
    </row>
    <row r="38" spans="1:10">
      <c r="A38" s="9"/>
      <c r="B38" s="9"/>
      <c r="C38" s="9"/>
      <c r="D38" s="9"/>
      <c r="E38" s="9"/>
      <c r="F38" s="9"/>
      <c r="G38" s="9"/>
      <c r="H38" s="9"/>
      <c r="I38" s="9"/>
      <c r="J38" s="9"/>
    </row>
    <row r="39" spans="1:10">
      <c r="A39" s="9"/>
      <c r="B39" s="9"/>
      <c r="C39" s="9"/>
      <c r="D39" s="9"/>
      <c r="E39" s="9"/>
      <c r="F39" s="9"/>
      <c r="G39" s="9"/>
      <c r="H39" s="9"/>
      <c r="I39" s="9"/>
      <c r="J39" s="9"/>
    </row>
    <row r="40" spans="1:10">
      <c r="A40" s="9"/>
      <c r="B40" s="9"/>
      <c r="C40" s="9"/>
      <c r="D40" s="9"/>
      <c r="E40" s="9"/>
      <c r="F40" s="9"/>
      <c r="G40" s="9"/>
      <c r="H40" s="9"/>
      <c r="I40" s="9"/>
      <c r="J40" s="9"/>
    </row>
    <row r="41" spans="1:10">
      <c r="A41" s="9"/>
      <c r="B41" s="9"/>
      <c r="C41" s="9"/>
      <c r="D41" s="9"/>
      <c r="E41" s="9"/>
      <c r="F41" s="9"/>
      <c r="G41" s="9"/>
      <c r="H41" s="9"/>
      <c r="I41" s="9"/>
      <c r="J41" s="9"/>
    </row>
    <row r="42" spans="1:10">
      <c r="A42" s="9"/>
      <c r="B42" s="9"/>
      <c r="C42" s="9"/>
      <c r="D42" s="9"/>
      <c r="E42" s="9"/>
      <c r="F42" s="9"/>
      <c r="G42" s="9"/>
      <c r="H42" s="9"/>
      <c r="I42" s="9"/>
      <c r="J42" s="9"/>
    </row>
    <row r="43" spans="1:10">
      <c r="A43" s="9"/>
      <c r="B43" s="9"/>
      <c r="C43" s="9"/>
      <c r="D43" s="9"/>
      <c r="E43" s="9"/>
      <c r="F43" s="9"/>
      <c r="G43" s="9"/>
      <c r="H43" s="9"/>
      <c r="I43" s="9"/>
      <c r="J43" s="9"/>
    </row>
    <row r="44" spans="1:10">
      <c r="B44" s="9"/>
      <c r="C44" s="9"/>
      <c r="D44" s="9"/>
      <c r="E44" s="9"/>
      <c r="F44" s="2"/>
      <c r="G44" s="9"/>
      <c r="H44" s="9"/>
      <c r="I44" s="9"/>
      <c r="J44" s="9"/>
    </row>
    <row r="45" spans="1:10">
      <c r="B45" s="9"/>
      <c r="C45" s="9"/>
      <c r="D45" s="9"/>
      <c r="E45" s="9"/>
      <c r="F45" s="2"/>
      <c r="G45" s="9"/>
      <c r="H45" s="9"/>
      <c r="I45" s="9"/>
      <c r="J45" s="9"/>
    </row>
    <row r="1048510" spans="1:10">
      <c r="A1048510" s="13"/>
      <c r="B1048510" s="138"/>
      <c r="C1048510" s="138"/>
      <c r="D1048510" s="138"/>
      <c r="E1048510" s="138"/>
      <c r="F1048510" s="138"/>
      <c r="G1048510" s="138"/>
      <c r="H1048510" s="138"/>
      <c r="I1048510" s="138"/>
      <c r="J1048510" s="138"/>
    </row>
    <row r="1048511" spans="1:10">
      <c r="A1048511" s="3"/>
      <c r="B1048511" s="159"/>
      <c r="C1048511" s="159"/>
      <c r="D1048511" s="159"/>
      <c r="E1048511" s="159"/>
      <c r="F1048511" s="159"/>
      <c r="G1048511" s="159"/>
      <c r="H1048511" s="159"/>
      <c r="I1048511" s="159"/>
      <c r="J1048511" s="159"/>
    </row>
    <row r="1048512" spans="1:10">
      <c r="A1048512" s="3"/>
      <c r="B1048512" s="160"/>
      <c r="C1048512" s="160"/>
      <c r="D1048512" s="160"/>
      <c r="E1048512" s="160"/>
      <c r="F1048512" s="160"/>
      <c r="G1048512" s="160"/>
      <c r="H1048512" s="160"/>
      <c r="I1048512" s="160"/>
      <c r="J1048512" s="160"/>
    </row>
    <row r="1048513" spans="1:10">
      <c r="A1048513" s="3"/>
    </row>
    <row r="1048514" spans="1:10">
      <c r="A1048514" s="3"/>
      <c r="B1048514" s="83"/>
      <c r="C1048514" s="83"/>
      <c r="D1048514" s="83"/>
      <c r="E1048514" s="83"/>
      <c r="F1048514" s="83"/>
      <c r="G1048514" s="83"/>
      <c r="H1048514" s="83"/>
      <c r="I1048514" s="83"/>
      <c r="J1048514" s="83"/>
    </row>
    <row r="1048515" spans="1:10">
      <c r="A1048515" s="3"/>
      <c r="B1048515" s="83"/>
      <c r="C1048515" s="83"/>
      <c r="D1048515" s="83"/>
      <c r="E1048515" s="83"/>
      <c r="F1048515" s="83"/>
      <c r="G1048515" s="83"/>
      <c r="H1048515" s="83"/>
      <c r="I1048515" s="83"/>
      <c r="J1048515" s="83"/>
    </row>
    <row r="1048516" spans="1:10">
      <c r="A1048516" s="3"/>
      <c r="B1048516" s="153"/>
      <c r="C1048516" s="153"/>
      <c r="D1048516" s="153"/>
      <c r="E1048516" s="153"/>
      <c r="F1048516" s="153"/>
      <c r="G1048516" s="153"/>
      <c r="H1048516" s="153"/>
      <c r="I1048516" s="153"/>
      <c r="J1048516" s="153"/>
    </row>
    <row r="1048517" spans="1:10">
      <c r="A1048517" s="3"/>
      <c r="B1048517" s="153"/>
      <c r="C1048517" s="153"/>
      <c r="D1048517" s="153"/>
      <c r="E1048517" s="153"/>
      <c r="F1048517" s="153"/>
      <c r="G1048517" s="153"/>
      <c r="H1048517" s="153"/>
      <c r="I1048517" s="153"/>
      <c r="J1048517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1048562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0.7109375" style="3" customWidth="1"/>
    <col min="2" max="2" width="9.7109375" style="2" customWidth="1"/>
    <col min="3" max="7" width="9.7109375" style="3" customWidth="1"/>
    <col min="8" max="8" width="20.7109375" style="3" customWidth="1"/>
    <col min="9" max="16384" width="9.140625" style="3"/>
  </cols>
  <sheetData>
    <row r="1" spans="1:9" ht="43.5">
      <c r="A1" s="715" t="s">
        <v>140</v>
      </c>
      <c r="B1" s="307" t="s">
        <v>436</v>
      </c>
      <c r="C1" s="193"/>
      <c r="D1" s="193"/>
      <c r="E1" s="193"/>
      <c r="F1" s="193"/>
      <c r="G1" s="193"/>
      <c r="H1" s="716">
        <v>2021</v>
      </c>
    </row>
    <row r="2" spans="1:9" ht="42.75">
      <c r="A2" s="715"/>
      <c r="B2" s="306" t="s">
        <v>437</v>
      </c>
      <c r="C2" s="194"/>
      <c r="D2" s="194"/>
      <c r="E2" s="194"/>
      <c r="F2" s="194"/>
      <c r="G2" s="194"/>
      <c r="H2" s="716"/>
    </row>
    <row r="3" spans="1:9" s="19" customFormat="1" ht="14.25">
      <c r="A3" s="63"/>
      <c r="B3" s="63"/>
      <c r="H3" s="62"/>
    </row>
    <row r="4" spans="1:9" s="9" customFormat="1" ht="26.25" customHeight="1">
      <c r="A4" s="689" t="s">
        <v>73</v>
      </c>
      <c r="B4" s="321" t="s">
        <v>41</v>
      </c>
      <c r="C4" s="322"/>
      <c r="D4" s="322"/>
      <c r="E4" s="717" t="s">
        <v>40</v>
      </c>
      <c r="F4" s="718"/>
      <c r="G4" s="687" t="s">
        <v>285</v>
      </c>
      <c r="H4" s="691" t="s">
        <v>72</v>
      </c>
    </row>
    <row r="5" spans="1:9" s="2" customFormat="1" ht="65.25">
      <c r="A5" s="689"/>
      <c r="B5" s="528" t="s">
        <v>253</v>
      </c>
      <c r="C5" s="529" t="s">
        <v>254</v>
      </c>
      <c r="D5" s="529" t="s">
        <v>234</v>
      </c>
      <c r="E5" s="529" t="s">
        <v>235</v>
      </c>
      <c r="F5" s="529" t="s">
        <v>236</v>
      </c>
      <c r="G5" s="687"/>
      <c r="H5" s="691"/>
    </row>
    <row r="6" spans="1:9" s="2" customFormat="1" ht="21" customHeight="1">
      <c r="A6" s="97" t="s">
        <v>50</v>
      </c>
      <c r="B6" s="119">
        <f t="shared" ref="B6:G6" si="0">SUM(B7:B11)</f>
        <v>2</v>
      </c>
      <c r="C6" s="119">
        <f t="shared" si="0"/>
        <v>53</v>
      </c>
      <c r="D6" s="119">
        <f t="shared" si="0"/>
        <v>428</v>
      </c>
      <c r="E6" s="119">
        <f t="shared" si="0"/>
        <v>2169</v>
      </c>
      <c r="F6" s="119">
        <f t="shared" si="0"/>
        <v>2827</v>
      </c>
      <c r="G6" s="119">
        <f t="shared" si="0"/>
        <v>5479</v>
      </c>
      <c r="H6" s="103" t="s">
        <v>19</v>
      </c>
      <c r="I6" s="658"/>
    </row>
    <row r="7" spans="1:9" s="9" customFormat="1" ht="18" customHeight="1">
      <c r="A7" s="101" t="s">
        <v>255</v>
      </c>
      <c r="B7" s="104">
        <f t="shared" ref="B7:F11" si="1">B13+B19</f>
        <v>0</v>
      </c>
      <c r="C7" s="104">
        <f t="shared" si="1"/>
        <v>1</v>
      </c>
      <c r="D7" s="104">
        <f t="shared" si="1"/>
        <v>0</v>
      </c>
      <c r="E7" s="104">
        <f t="shared" si="1"/>
        <v>0</v>
      </c>
      <c r="F7" s="104">
        <f t="shared" si="1"/>
        <v>0</v>
      </c>
      <c r="G7" s="109">
        <f>SUM(B7:F7)</f>
        <v>1</v>
      </c>
      <c r="H7" s="471" t="s">
        <v>118</v>
      </c>
      <c r="I7" s="658"/>
    </row>
    <row r="8" spans="1:9" s="9" customFormat="1" ht="18" customHeight="1">
      <c r="A8" s="102" t="s">
        <v>252</v>
      </c>
      <c r="B8" s="108">
        <f t="shared" si="1"/>
        <v>0</v>
      </c>
      <c r="C8" s="108">
        <f t="shared" si="1"/>
        <v>8</v>
      </c>
      <c r="D8" s="108">
        <f t="shared" si="1"/>
        <v>7</v>
      </c>
      <c r="E8" s="108">
        <f t="shared" si="1"/>
        <v>14</v>
      </c>
      <c r="F8" s="108">
        <f t="shared" si="1"/>
        <v>4</v>
      </c>
      <c r="G8" s="107">
        <f>SUM(B8:F8)</f>
        <v>33</v>
      </c>
      <c r="H8" s="472" t="s">
        <v>78</v>
      </c>
      <c r="I8" s="658"/>
    </row>
    <row r="9" spans="1:9" s="9" customFormat="1" ht="18" customHeight="1">
      <c r="A9" s="101" t="s">
        <v>65</v>
      </c>
      <c r="B9" s="108">
        <f t="shared" si="1"/>
        <v>1</v>
      </c>
      <c r="C9" s="108">
        <f t="shared" si="1"/>
        <v>13</v>
      </c>
      <c r="D9" s="108">
        <f t="shared" si="1"/>
        <v>53</v>
      </c>
      <c r="E9" s="108">
        <f t="shared" si="1"/>
        <v>66</v>
      </c>
      <c r="F9" s="108">
        <f t="shared" si="1"/>
        <v>13</v>
      </c>
      <c r="G9" s="107">
        <f>SUM(B9:F9)</f>
        <v>146</v>
      </c>
      <c r="H9" s="473" t="s">
        <v>79</v>
      </c>
      <c r="I9" s="658"/>
    </row>
    <row r="10" spans="1:9" s="9" customFormat="1" ht="18" customHeight="1">
      <c r="A10" s="102" t="s">
        <v>66</v>
      </c>
      <c r="B10" s="104">
        <f t="shared" si="1"/>
        <v>1</v>
      </c>
      <c r="C10" s="104">
        <f t="shared" si="1"/>
        <v>21</v>
      </c>
      <c r="D10" s="104">
        <f t="shared" si="1"/>
        <v>242</v>
      </c>
      <c r="E10" s="104">
        <f t="shared" si="1"/>
        <v>1066</v>
      </c>
      <c r="F10" s="104">
        <f t="shared" si="1"/>
        <v>342</v>
      </c>
      <c r="G10" s="109">
        <f>SUM(B10:F10)</f>
        <v>1672</v>
      </c>
      <c r="H10" s="471" t="s">
        <v>80</v>
      </c>
      <c r="I10" s="658"/>
    </row>
    <row r="11" spans="1:9" s="9" customFormat="1" ht="18" customHeight="1">
      <c r="A11" s="101" t="s">
        <v>105</v>
      </c>
      <c r="B11" s="108">
        <f t="shared" si="1"/>
        <v>0</v>
      </c>
      <c r="C11" s="108">
        <f t="shared" si="1"/>
        <v>10</v>
      </c>
      <c r="D11" s="108">
        <f t="shared" si="1"/>
        <v>126</v>
      </c>
      <c r="E11" s="108">
        <f t="shared" si="1"/>
        <v>1023</v>
      </c>
      <c r="F11" s="108">
        <f t="shared" si="1"/>
        <v>2468</v>
      </c>
      <c r="G11" s="107">
        <f>SUM(B11:F11)</f>
        <v>3627</v>
      </c>
      <c r="H11" s="472" t="s">
        <v>131</v>
      </c>
      <c r="I11" s="658"/>
    </row>
    <row r="12" spans="1:9" s="2" customFormat="1" ht="21" customHeight="1">
      <c r="A12" s="97" t="s">
        <v>54</v>
      </c>
      <c r="B12" s="119">
        <f t="shared" ref="B12:G12" si="2">SUM(B13:B17)</f>
        <v>2</v>
      </c>
      <c r="C12" s="119">
        <f t="shared" si="2"/>
        <v>38</v>
      </c>
      <c r="D12" s="119">
        <f t="shared" si="2"/>
        <v>360</v>
      </c>
      <c r="E12" s="119">
        <f t="shared" si="2"/>
        <v>1769</v>
      </c>
      <c r="F12" s="119">
        <f t="shared" si="2"/>
        <v>2075</v>
      </c>
      <c r="G12" s="119">
        <f t="shared" si="2"/>
        <v>4244</v>
      </c>
      <c r="H12" s="103" t="s">
        <v>17</v>
      </c>
      <c r="I12" s="658"/>
    </row>
    <row r="13" spans="1:9" s="9" customFormat="1" ht="18" customHeight="1">
      <c r="A13" s="101" t="s">
        <v>255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9">
        <f>SUM(B13:F13)</f>
        <v>0</v>
      </c>
      <c r="H13" s="471" t="s">
        <v>118</v>
      </c>
      <c r="I13" s="658"/>
    </row>
    <row r="14" spans="1:9" s="9" customFormat="1" ht="18" customHeight="1">
      <c r="A14" s="102" t="s">
        <v>252</v>
      </c>
      <c r="B14" s="108">
        <v>0</v>
      </c>
      <c r="C14" s="108">
        <v>4</v>
      </c>
      <c r="D14" s="108">
        <v>5</v>
      </c>
      <c r="E14" s="108">
        <v>7</v>
      </c>
      <c r="F14" s="108">
        <v>3</v>
      </c>
      <c r="G14" s="107">
        <f>SUM(B14:F14)</f>
        <v>19</v>
      </c>
      <c r="H14" s="472" t="s">
        <v>78</v>
      </c>
      <c r="I14" s="658"/>
    </row>
    <row r="15" spans="1:9" s="9" customFormat="1" ht="18" customHeight="1">
      <c r="A15" s="101" t="s">
        <v>65</v>
      </c>
      <c r="B15" s="108">
        <v>1</v>
      </c>
      <c r="C15" s="108">
        <v>8</v>
      </c>
      <c r="D15" s="108">
        <v>36</v>
      </c>
      <c r="E15" s="108">
        <v>48</v>
      </c>
      <c r="F15" s="108">
        <v>7</v>
      </c>
      <c r="G15" s="107">
        <f>SUM(B15:F15)</f>
        <v>100</v>
      </c>
      <c r="H15" s="473" t="s">
        <v>79</v>
      </c>
      <c r="I15" s="658"/>
    </row>
    <row r="16" spans="1:9" s="9" customFormat="1" ht="18" customHeight="1">
      <c r="A16" s="102" t="s">
        <v>66</v>
      </c>
      <c r="B16" s="104">
        <v>1</v>
      </c>
      <c r="C16" s="104">
        <v>19</v>
      </c>
      <c r="D16" s="104">
        <v>206</v>
      </c>
      <c r="E16" s="104">
        <v>758</v>
      </c>
      <c r="F16" s="104">
        <v>227</v>
      </c>
      <c r="G16" s="109">
        <f>SUM(B16:F16)</f>
        <v>1211</v>
      </c>
      <c r="H16" s="471" t="s">
        <v>80</v>
      </c>
      <c r="I16" s="658"/>
    </row>
    <row r="17" spans="1:9" s="9" customFormat="1" ht="18" customHeight="1">
      <c r="A17" s="101" t="s">
        <v>105</v>
      </c>
      <c r="B17" s="108">
        <v>0</v>
      </c>
      <c r="C17" s="108">
        <v>7</v>
      </c>
      <c r="D17" s="108">
        <v>113</v>
      </c>
      <c r="E17" s="108">
        <v>956</v>
      </c>
      <c r="F17" s="108">
        <v>1838</v>
      </c>
      <c r="G17" s="107">
        <f>SUM(B17:F17)</f>
        <v>2914</v>
      </c>
      <c r="H17" s="472" t="s">
        <v>131</v>
      </c>
      <c r="I17" s="658"/>
    </row>
    <row r="18" spans="1:9" s="2" customFormat="1" ht="21" customHeight="1">
      <c r="A18" s="97" t="s">
        <v>70</v>
      </c>
      <c r="B18" s="119">
        <f t="shared" ref="B18:G18" si="3">SUM(B19:B23)</f>
        <v>0</v>
      </c>
      <c r="C18" s="119">
        <f t="shared" si="3"/>
        <v>15</v>
      </c>
      <c r="D18" s="119">
        <f t="shared" si="3"/>
        <v>68</v>
      </c>
      <c r="E18" s="119">
        <f t="shared" si="3"/>
        <v>400</v>
      </c>
      <c r="F18" s="119">
        <f t="shared" si="3"/>
        <v>752</v>
      </c>
      <c r="G18" s="119">
        <f t="shared" si="3"/>
        <v>1235</v>
      </c>
      <c r="H18" s="103" t="s">
        <v>16</v>
      </c>
      <c r="I18" s="658"/>
    </row>
    <row r="19" spans="1:9" s="9" customFormat="1" ht="18" customHeight="1">
      <c r="A19" s="101" t="s">
        <v>255</v>
      </c>
      <c r="B19" s="104">
        <v>0</v>
      </c>
      <c r="C19" s="104">
        <v>1</v>
      </c>
      <c r="D19" s="104">
        <v>0</v>
      </c>
      <c r="E19" s="104">
        <v>0</v>
      </c>
      <c r="F19" s="104">
        <v>0</v>
      </c>
      <c r="G19" s="109">
        <f>SUM(B19:F19)</f>
        <v>1</v>
      </c>
      <c r="H19" s="471" t="s">
        <v>118</v>
      </c>
      <c r="I19" s="658"/>
    </row>
    <row r="20" spans="1:9" s="9" customFormat="1" ht="18" customHeight="1">
      <c r="A20" s="102" t="s">
        <v>252</v>
      </c>
      <c r="B20" s="108">
        <v>0</v>
      </c>
      <c r="C20" s="108">
        <v>4</v>
      </c>
      <c r="D20" s="108">
        <v>2</v>
      </c>
      <c r="E20" s="108">
        <v>7</v>
      </c>
      <c r="F20" s="108">
        <v>1</v>
      </c>
      <c r="G20" s="107">
        <f>SUM(B20:F20)</f>
        <v>14</v>
      </c>
      <c r="H20" s="472" t="s">
        <v>78</v>
      </c>
      <c r="I20" s="658"/>
    </row>
    <row r="21" spans="1:9" s="9" customFormat="1" ht="18" customHeight="1">
      <c r="A21" s="101" t="s">
        <v>65</v>
      </c>
      <c r="B21" s="108">
        <v>0</v>
      </c>
      <c r="C21" s="108">
        <v>5</v>
      </c>
      <c r="D21" s="108">
        <v>17</v>
      </c>
      <c r="E21" s="108">
        <v>18</v>
      </c>
      <c r="F21" s="108">
        <v>6</v>
      </c>
      <c r="G21" s="107">
        <f>SUM(B21:F21)</f>
        <v>46</v>
      </c>
      <c r="H21" s="473" t="s">
        <v>79</v>
      </c>
      <c r="I21" s="658"/>
    </row>
    <row r="22" spans="1:9" s="9" customFormat="1" ht="18" customHeight="1">
      <c r="A22" s="102" t="s">
        <v>66</v>
      </c>
      <c r="B22" s="104">
        <v>0</v>
      </c>
      <c r="C22" s="104">
        <v>2</v>
      </c>
      <c r="D22" s="104">
        <v>36</v>
      </c>
      <c r="E22" s="104">
        <v>308</v>
      </c>
      <c r="F22" s="104">
        <v>115</v>
      </c>
      <c r="G22" s="109">
        <f>SUM(B22:F22)</f>
        <v>461</v>
      </c>
      <c r="H22" s="471" t="s">
        <v>80</v>
      </c>
      <c r="I22" s="658"/>
    </row>
    <row r="23" spans="1:9" s="9" customFormat="1" ht="18" customHeight="1" thickBot="1">
      <c r="A23" s="237" t="s">
        <v>105</v>
      </c>
      <c r="B23" s="235">
        <v>0</v>
      </c>
      <c r="C23" s="235">
        <v>3</v>
      </c>
      <c r="D23" s="235">
        <v>13</v>
      </c>
      <c r="E23" s="235">
        <v>67</v>
      </c>
      <c r="F23" s="235">
        <v>630</v>
      </c>
      <c r="G23" s="236">
        <f>SUM(B23:F23)</f>
        <v>713</v>
      </c>
      <c r="H23" s="474" t="s">
        <v>131</v>
      </c>
      <c r="I23" s="658"/>
    </row>
    <row r="24" spans="1:9" ht="15.75" thickTop="1">
      <c r="A24" s="146" t="s">
        <v>99</v>
      </c>
      <c r="B24" s="72"/>
      <c r="C24" s="144"/>
      <c r="D24" s="145"/>
      <c r="E24" s="145"/>
      <c r="F24" s="145"/>
      <c r="G24" s="145"/>
      <c r="H24" s="270" t="s">
        <v>100</v>
      </c>
      <c r="I24" s="658"/>
    </row>
    <row r="25" spans="1:9" ht="21" customHeight="1">
      <c r="A25" s="269" t="s">
        <v>279</v>
      </c>
      <c r="B25" s="144"/>
      <c r="C25" s="144"/>
      <c r="D25" s="145"/>
      <c r="E25" s="145"/>
      <c r="F25" s="145"/>
      <c r="G25" s="146"/>
      <c r="H25" s="270" t="s">
        <v>230</v>
      </c>
      <c r="I25" s="658"/>
    </row>
    <row r="26" spans="1:9" ht="9.9499999999999993" customHeight="1">
      <c r="A26" s="195"/>
      <c r="B26" s="196"/>
      <c r="C26" s="196"/>
      <c r="D26" s="196"/>
      <c r="E26" s="196"/>
      <c r="F26" s="196"/>
      <c r="G26" s="196"/>
      <c r="H26" s="197"/>
    </row>
    <row r="29" spans="1:9" ht="32.25" customHeight="1"/>
    <row r="53" ht="32.25" customHeight="1"/>
    <row r="1048543" spans="1:8">
      <c r="A1048543" s="572"/>
      <c r="B1048543" s="610"/>
      <c r="C1048543" s="572"/>
      <c r="D1048543" s="572"/>
      <c r="E1048543" s="572"/>
      <c r="F1048543" s="572"/>
      <c r="G1048543" s="572"/>
      <c r="H1048543" s="572"/>
    </row>
    <row r="1048544" spans="1:8">
      <c r="A1048544" s="572"/>
      <c r="B1048544" s="610"/>
      <c r="C1048544" s="572"/>
      <c r="D1048544" s="572"/>
      <c r="E1048544" s="572"/>
      <c r="F1048544" s="572"/>
      <c r="G1048544" s="572"/>
      <c r="H1048544" s="572"/>
    </row>
    <row r="1048545" spans="1:8">
      <c r="A1048545" s="572"/>
      <c r="B1048545" s="610"/>
      <c r="C1048545" s="572"/>
      <c r="D1048545" s="572"/>
      <c r="E1048545" s="572"/>
      <c r="F1048545" s="572"/>
      <c r="G1048545" s="572"/>
      <c r="H1048545" s="572"/>
    </row>
    <row r="1048546" spans="1:8">
      <c r="A1048546" s="572"/>
      <c r="B1048546" s="610"/>
      <c r="C1048546" s="572"/>
      <c r="D1048546" s="572"/>
      <c r="E1048546" s="572"/>
      <c r="F1048546" s="572"/>
      <c r="G1048546" s="572"/>
      <c r="H1048546" s="572"/>
    </row>
    <row r="1048547" spans="1:8" ht="27.75">
      <c r="A1048547" s="572"/>
      <c r="B1048547" s="572" t="s">
        <v>601</v>
      </c>
      <c r="C1048547" s="620" t="s">
        <v>266</v>
      </c>
      <c r="D1048547" s="572" t="s">
        <v>115</v>
      </c>
      <c r="E1048547" s="572" t="s">
        <v>114</v>
      </c>
      <c r="F1048547" s="572" t="s">
        <v>106</v>
      </c>
      <c r="G1048547" s="610"/>
      <c r="H1048547" s="572"/>
    </row>
    <row r="1048548" spans="1:8" ht="15">
      <c r="A1048548" s="610" t="s">
        <v>168</v>
      </c>
      <c r="B1048548" s="621">
        <f>(B18/$G$18)*100</f>
        <v>0</v>
      </c>
      <c r="C1048548" s="621">
        <f>(C18/$G$18)*100</f>
        <v>1.214574898785425</v>
      </c>
      <c r="D1048548" s="621">
        <f>(D18/$G$18)*100</f>
        <v>5.5060728744939276</v>
      </c>
      <c r="E1048548" s="621">
        <f>(E18/$G$18)*100</f>
        <v>32.388663967611336</v>
      </c>
      <c r="F1048548" s="621">
        <f>(F18/$G$18)*100</f>
        <v>60.890688259109318</v>
      </c>
      <c r="G1048548" s="610"/>
      <c r="H1048548" s="572"/>
    </row>
    <row r="1048549" spans="1:8" ht="14.25">
      <c r="A1048549" s="622" t="s">
        <v>167</v>
      </c>
      <c r="B1048549" s="623">
        <f>(B12/$G$12)*100</f>
        <v>4.71253534401508E-2</v>
      </c>
      <c r="C1048549" s="623">
        <f>(C12/$G$12)*100</f>
        <v>0.89538171536286526</v>
      </c>
      <c r="D1048549" s="623">
        <f>(D12/$G$12)*100</f>
        <v>8.482563619227145</v>
      </c>
      <c r="E1048549" s="623">
        <f>(E12/$G$12)*100</f>
        <v>41.682375117813386</v>
      </c>
      <c r="F1048549" s="623">
        <f>(F12/$G$12)*100</f>
        <v>48.89255419415646</v>
      </c>
      <c r="G1048549" s="624"/>
      <c r="H1048549" s="572"/>
    </row>
    <row r="1048550" spans="1:8" ht="14.25">
      <c r="A1048550" s="622"/>
      <c r="B1048550" s="625"/>
      <c r="C1048550" s="625"/>
      <c r="D1048550" s="625"/>
      <c r="E1048550" s="625"/>
      <c r="F1048550" s="625"/>
      <c r="G1048550" s="624"/>
      <c r="H1048550" s="572"/>
    </row>
    <row r="1048551" spans="1:8" ht="63.75">
      <c r="A1048551" s="610"/>
      <c r="B1048551" s="626" t="s">
        <v>540</v>
      </c>
      <c r="C1048551" s="626" t="s">
        <v>266</v>
      </c>
      <c r="D1048551" s="626" t="s">
        <v>115</v>
      </c>
      <c r="E1048551" s="626" t="s">
        <v>114</v>
      </c>
      <c r="F1048551" s="626" t="s">
        <v>541</v>
      </c>
      <c r="G1048551" s="624"/>
      <c r="H1048551" s="572"/>
    </row>
    <row r="1048552" spans="1:8">
      <c r="A1048552" s="572" t="s">
        <v>168</v>
      </c>
      <c r="B1048552" s="627">
        <f>(G19/$G$18)*100</f>
        <v>8.0971659919028341E-2</v>
      </c>
      <c r="C1048552" s="627">
        <f>(G20/G18)*100</f>
        <v>1.1336032388663968</v>
      </c>
      <c r="D1048552" s="627">
        <f>(G21/$G$18)*100</f>
        <v>3.7246963562753042</v>
      </c>
      <c r="E1048552" s="627">
        <f>(G22/$G$18)*100</f>
        <v>37.327935222672068</v>
      </c>
      <c r="F1048552" s="627">
        <f>(G23/$G$18)*100</f>
        <v>57.732793522267215</v>
      </c>
      <c r="G1048552" s="624"/>
      <c r="H1048552" s="572"/>
    </row>
    <row r="1048553" spans="1:8" ht="14.25">
      <c r="A1048553" s="622" t="s">
        <v>167</v>
      </c>
      <c r="B1048553" s="628">
        <f>(G13/$G$12)*100</f>
        <v>0</v>
      </c>
      <c r="C1048553" s="629">
        <f>(G14/$G$12)*100</f>
        <v>0.44769085768143263</v>
      </c>
      <c r="D1048553" s="628">
        <f>(G15/$G$12)*100</f>
        <v>2.3562676720075402</v>
      </c>
      <c r="E1048553" s="628">
        <f>(G16/$G$12)*100</f>
        <v>28.53440150801131</v>
      </c>
      <c r="F1048553" s="628">
        <f>(G17/$G$12)*100</f>
        <v>68.661639962299716</v>
      </c>
      <c r="G1048553" s="624"/>
      <c r="H1048553" s="572"/>
    </row>
    <row r="1048554" spans="1:8">
      <c r="A1048554" s="572"/>
      <c r="B1048554" s="572"/>
      <c r="C1048554" s="572"/>
      <c r="D1048554" s="572"/>
      <c r="E1048554" s="572"/>
      <c r="F1048554" s="572"/>
      <c r="G1048554" s="572"/>
      <c r="H1048554" s="572"/>
    </row>
    <row r="1048555" spans="1:8">
      <c r="A1048555" s="572"/>
      <c r="B1048555" s="572"/>
      <c r="C1048555" s="572"/>
      <c r="D1048555" s="572"/>
      <c r="E1048555" s="572"/>
      <c r="F1048555" s="572"/>
      <c r="G1048555" s="572"/>
      <c r="H1048555" s="572"/>
    </row>
    <row r="1048556" spans="1:8" ht="64.5" customHeight="1">
      <c r="A1048556" s="572"/>
      <c r="B1048556" s="572"/>
      <c r="C1048556" s="572"/>
      <c r="D1048556" s="572"/>
      <c r="E1048556" s="572"/>
      <c r="F1048556" s="572"/>
      <c r="G1048556" s="572"/>
      <c r="H1048556" s="572"/>
    </row>
    <row r="1048557" spans="1:8">
      <c r="A1048557" s="572"/>
      <c r="B1048557" s="572"/>
      <c r="C1048557" s="572"/>
      <c r="D1048557" s="572"/>
      <c r="E1048557" s="572"/>
      <c r="F1048557" s="572"/>
      <c r="G1048557" s="572"/>
      <c r="H1048557" s="572"/>
    </row>
    <row r="1048558" spans="1:8">
      <c r="A1048558" s="572"/>
      <c r="B1048558" s="572"/>
      <c r="C1048558" s="572"/>
      <c r="D1048558" s="572"/>
      <c r="E1048558" s="572"/>
      <c r="F1048558" s="572"/>
      <c r="G1048558" s="572"/>
      <c r="H1048558" s="572"/>
    </row>
    <row r="1048559" spans="1:8" ht="14.25">
      <c r="A1048559" s="622"/>
      <c r="B1048559" s="630"/>
      <c r="C1048559" s="630"/>
      <c r="D1048559" s="630"/>
      <c r="E1048559" s="630"/>
      <c r="F1048559" s="630"/>
      <c r="G1048559" s="572"/>
      <c r="H1048559" s="572"/>
    </row>
    <row r="1048560" spans="1:8">
      <c r="A1048560" s="624"/>
      <c r="B1048560" s="624"/>
      <c r="C1048560" s="624"/>
      <c r="D1048560" s="624"/>
      <c r="E1048560" s="624"/>
      <c r="F1048560" s="624"/>
      <c r="G1048560" s="572"/>
      <c r="H1048560" s="572"/>
    </row>
    <row r="1048561" spans="1:8">
      <c r="A1048561" s="572"/>
      <c r="B1048561" s="610"/>
      <c r="C1048561" s="572"/>
      <c r="D1048561" s="572"/>
      <c r="E1048561" s="572"/>
      <c r="F1048561" s="572"/>
      <c r="G1048561" s="572"/>
      <c r="H1048561" s="572"/>
    </row>
    <row r="1048562" spans="1:8">
      <c r="A1048562" s="572"/>
      <c r="B1048562" s="610"/>
      <c r="C1048562" s="572"/>
      <c r="D1048562" s="572"/>
      <c r="E1048562" s="572"/>
      <c r="F1048562" s="572"/>
      <c r="G1048562" s="572"/>
      <c r="H1048562" s="572"/>
    </row>
  </sheetData>
  <mergeCells count="6">
    <mergeCell ref="A4:A5"/>
    <mergeCell ref="H4:H5"/>
    <mergeCell ref="A1:A2"/>
    <mergeCell ref="H1:H2"/>
    <mergeCell ref="G4:G5"/>
    <mergeCell ref="E4:F4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F7F9E-FA7F-4577-8440-216B952CE9CA}">
  <sheetPr>
    <tabColor rgb="FFDACFAA"/>
  </sheetPr>
  <dimension ref="A1:J1048530"/>
  <sheetViews>
    <sheetView showGridLines="0" rightToLeft="1" zoomScaleNormal="100" zoomScaleSheetLayoutView="100" workbookViewId="0">
      <selection activeCell="L17" sqref="L17"/>
    </sheetView>
  </sheetViews>
  <sheetFormatPr defaultColWidth="9.140625" defaultRowHeight="12.75"/>
  <cols>
    <col min="1" max="1" width="9.140625" style="3" customWidth="1"/>
    <col min="2" max="2" width="9.140625" style="2" customWidth="1"/>
    <col min="3" max="9" width="9.140625" style="3" customWidth="1"/>
    <col min="10" max="10" width="17.42578125" style="3" customWidth="1"/>
    <col min="11" max="16384" width="9.140625" style="3"/>
  </cols>
  <sheetData>
    <row r="1" spans="1:10" ht="18" customHeight="1">
      <c r="A1" s="445" t="s">
        <v>363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0" s="4" customFormat="1" ht="21" customHeight="1">
      <c r="A2" s="320" t="s">
        <v>542</v>
      </c>
      <c r="B2" s="470"/>
      <c r="C2" s="470"/>
      <c r="D2" s="470"/>
      <c r="E2" s="470"/>
      <c r="F2" s="470"/>
      <c r="G2" s="470"/>
      <c r="H2" s="470"/>
      <c r="I2" s="470"/>
      <c r="J2" s="470"/>
    </row>
    <row r="3" spans="1:10" s="4" customFormat="1" ht="28.5">
      <c r="A3" s="278" t="s">
        <v>543</v>
      </c>
      <c r="B3" s="447"/>
      <c r="C3" s="447"/>
      <c r="D3" s="447"/>
      <c r="E3" s="447"/>
      <c r="F3" s="447"/>
      <c r="G3" s="447"/>
      <c r="H3" s="447"/>
      <c r="I3" s="447"/>
      <c r="J3" s="447"/>
    </row>
    <row r="4" spans="1:10" ht="15.75">
      <c r="A4" s="161"/>
      <c r="B4" s="161"/>
      <c r="C4" s="161"/>
      <c r="D4" s="161"/>
      <c r="E4" s="161"/>
      <c r="F4" s="161"/>
      <c r="G4" s="161"/>
      <c r="H4" s="161"/>
      <c r="I4" s="161"/>
    </row>
    <row r="9" spans="1:10">
      <c r="B9" s="3"/>
    </row>
    <row r="10" spans="1:10">
      <c r="B10" s="3"/>
    </row>
    <row r="11" spans="1:10">
      <c r="B11" s="3"/>
    </row>
    <row r="12" spans="1:10">
      <c r="B12" s="3"/>
    </row>
    <row r="22" spans="1:10" ht="18" customHeight="1">
      <c r="A22" s="445" t="s">
        <v>364</v>
      </c>
      <c r="B22" s="444"/>
      <c r="C22" s="444"/>
      <c r="D22" s="444"/>
      <c r="E22" s="444"/>
      <c r="F22" s="444"/>
      <c r="G22" s="444"/>
      <c r="H22" s="444"/>
      <c r="I22" s="444"/>
      <c r="J22" s="444"/>
    </row>
    <row r="23" spans="1:10" ht="21" customHeight="1">
      <c r="A23" s="320" t="s">
        <v>545</v>
      </c>
      <c r="B23" s="448"/>
      <c r="C23" s="448"/>
      <c r="D23" s="448"/>
      <c r="E23" s="448"/>
      <c r="F23" s="448"/>
      <c r="G23" s="448"/>
      <c r="H23" s="448"/>
      <c r="I23" s="448"/>
      <c r="J23" s="448"/>
    </row>
    <row r="24" spans="1:10" ht="21" customHeight="1">
      <c r="A24" s="278" t="s">
        <v>544</v>
      </c>
      <c r="B24" s="200"/>
      <c r="C24" s="200"/>
      <c r="D24" s="200"/>
      <c r="E24" s="200"/>
      <c r="F24" s="200"/>
      <c r="G24" s="200"/>
      <c r="H24" s="200"/>
      <c r="I24" s="200"/>
      <c r="J24" s="200"/>
    </row>
    <row r="25" spans="1:10">
      <c r="A25" s="201"/>
      <c r="B25" s="449"/>
      <c r="C25" s="201"/>
      <c r="D25" s="201"/>
      <c r="E25" s="201"/>
      <c r="F25" s="201"/>
      <c r="G25" s="201"/>
      <c r="H25" s="201"/>
      <c r="I25" s="201"/>
      <c r="J25" s="201"/>
    </row>
    <row r="51" spans="6:10">
      <c r="F51" s="2"/>
      <c r="J51" s="2"/>
    </row>
    <row r="1048524" spans="1:7" ht="15">
      <c r="A1048524" s="2"/>
      <c r="B1048524" s="162"/>
      <c r="C1048524" s="162"/>
      <c r="D1048524" s="162"/>
      <c r="E1048524" s="162"/>
      <c r="F1048524" s="162"/>
      <c r="G1048524" s="162"/>
    </row>
    <row r="1048525" spans="1:7" ht="14.25">
      <c r="A1048525" s="152"/>
      <c r="B1048525" s="160"/>
      <c r="C1048525" s="160"/>
      <c r="D1048525" s="160"/>
      <c r="E1048525" s="160"/>
      <c r="F1048525" s="160"/>
      <c r="G1048525" s="160"/>
    </row>
    <row r="1048526" spans="1:7" ht="14.25">
      <c r="A1048526" s="152"/>
      <c r="B1048526" s="160"/>
      <c r="C1048526" s="160"/>
      <c r="D1048526" s="160"/>
      <c r="E1048526" s="160"/>
      <c r="F1048526" s="160"/>
      <c r="G1048526" s="160"/>
    </row>
    <row r="1048527" spans="1:7">
      <c r="A1048527" s="2"/>
      <c r="B1048527" s="9"/>
      <c r="C1048527" s="9"/>
      <c r="D1048527" s="9"/>
      <c r="E1048527" s="9"/>
      <c r="F1048527" s="9"/>
      <c r="G1048527" s="9"/>
    </row>
    <row r="1048528" spans="1:7">
      <c r="B1048528" s="163"/>
      <c r="C1048528" s="163"/>
      <c r="D1048528" s="163"/>
      <c r="E1048528" s="163"/>
      <c r="F1048528" s="163"/>
      <c r="G1048528" s="163"/>
    </row>
    <row r="1048529" spans="1:7" ht="14.25">
      <c r="A1048529" s="152"/>
      <c r="B1048529" s="154"/>
      <c r="C1048529" s="154"/>
      <c r="D1048529" s="154"/>
      <c r="E1048529" s="154"/>
      <c r="F1048529" s="154"/>
      <c r="G1048529" s="154"/>
    </row>
    <row r="1048530" spans="1:7" ht="14.25">
      <c r="A1048530" s="152"/>
      <c r="B1048530" s="154"/>
      <c r="C1048530" s="154"/>
      <c r="D1048530" s="154"/>
      <c r="E1048530" s="154"/>
      <c r="F1048530" s="154"/>
      <c r="G1048530" s="154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0B095-0E53-4408-A30D-A2F159C92EEB}">
  <sheetPr>
    <tabColor rgb="FFDACFAA"/>
  </sheetPr>
  <dimension ref="A1:E44"/>
  <sheetViews>
    <sheetView showGridLines="0" rightToLeft="1" zoomScaleNormal="100" zoomScaleSheetLayoutView="100" workbookViewId="0"/>
  </sheetViews>
  <sheetFormatPr defaultRowHeight="18.75"/>
  <cols>
    <col min="1" max="1" width="46.7109375" style="130" customWidth="1"/>
    <col min="2" max="2" width="6" style="37" customWidth="1"/>
    <col min="3" max="3" width="46.7109375" style="36" customWidth="1"/>
    <col min="6" max="16384" width="9.140625" style="35"/>
  </cols>
  <sheetData>
    <row r="1" spans="1:3" customFormat="1" ht="23.25">
      <c r="A1" s="187" t="s">
        <v>214</v>
      </c>
      <c r="B1" s="188" t="s">
        <v>213</v>
      </c>
      <c r="C1" s="189" t="s">
        <v>215</v>
      </c>
    </row>
    <row r="2" spans="1:3" customFormat="1" ht="35.1" customHeight="1">
      <c r="A2" s="191" t="str">
        <f>'F01'!A2</f>
        <v>حالات الزواج والطلاق</v>
      </c>
      <c r="B2" s="505">
        <v>1</v>
      </c>
      <c r="C2" s="192" t="str">
        <f>'F01'!A3</f>
        <v>Marriage and Divorce Cases</v>
      </c>
    </row>
    <row r="3" spans="1:3" customFormat="1" ht="35.1" customHeight="1">
      <c r="A3" s="191" t="str">
        <f>'F02-03'!A2</f>
        <v>معدلات الزواج الخام والعام</v>
      </c>
      <c r="B3" s="505">
        <v>2</v>
      </c>
      <c r="C3" s="192" t="str">
        <f>'F02-03'!A3</f>
        <v>Crude &amp; General Marriage Rates</v>
      </c>
    </row>
    <row r="4" spans="1:3" customFormat="1" ht="35.1" customHeight="1">
      <c r="A4" s="191" t="str">
        <f>'F02-03'!A23</f>
        <v>معدلات الطلاق الخام والعام</v>
      </c>
      <c r="B4" s="505">
        <v>3</v>
      </c>
      <c r="C4" s="192" t="str">
        <f>'F02-03'!A24</f>
        <v>Crude &amp; General Divorce Rates</v>
      </c>
    </row>
    <row r="5" spans="1:3" customFormat="1" ht="35.1" customHeight="1">
      <c r="A5" s="191" t="str">
        <f>'F04-05'!A2</f>
        <v>حالات زواج البحرينيين حسب الشهر</v>
      </c>
      <c r="B5" s="505">
        <v>4</v>
      </c>
      <c r="C5" s="192" t="str">
        <f>'F04-05'!A3</f>
        <v>Marriage Cases of Bahraini's by Month</v>
      </c>
    </row>
    <row r="6" spans="1:3" customFormat="1" ht="35.1" customHeight="1">
      <c r="A6" s="191" t="str">
        <f>'F04-05'!A25</f>
        <v>حالات زواج غير البحرينيين حسب الشهر</v>
      </c>
      <c r="B6" s="505">
        <v>5</v>
      </c>
      <c r="C6" s="192" t="str">
        <f>'F04-05'!A26</f>
        <v>Marriage Cases of Non-Bahraini's by Month</v>
      </c>
    </row>
    <row r="7" spans="1:3" customFormat="1" ht="35.1" customHeight="1">
      <c r="A7" s="191" t="str">
        <f>'F06-07'!A2</f>
        <v>حالات طلاق البحرينيين حسب الشهر</v>
      </c>
      <c r="B7" s="505">
        <v>6</v>
      </c>
      <c r="C7" s="192" t="str">
        <f>'F06-07'!A3</f>
        <v>Divorce Cases of Bahraini's by Month</v>
      </c>
    </row>
    <row r="8" spans="1:3" customFormat="1" ht="35.1" customHeight="1">
      <c r="A8" s="191" t="str">
        <f>'F06-07'!A26</f>
        <v>حالات طلاق غير البحرينيين حسب الشهر</v>
      </c>
      <c r="B8" s="505">
        <v>7</v>
      </c>
      <c r="C8" s="192" t="str">
        <f>'F06-07'!A27</f>
        <v>Divorce Cases of Non-Bahraini's by Month</v>
      </c>
    </row>
    <row r="9" spans="1:3" customFormat="1" ht="35.1" customHeight="1">
      <c r="A9" s="191" t="str">
        <f>'F08-09'!A2</f>
        <v>حالات الزواج حسب مجموعات الجنسية الرئيسية للزوجة - 2021</v>
      </c>
      <c r="B9" s="505">
        <v>8</v>
      </c>
      <c r="C9" s="192" t="str">
        <f>'F08-09'!A3</f>
        <v>Marriage Cases by Major Groups of Nationality of Wife - 2021</v>
      </c>
    </row>
    <row r="10" spans="1:3" customFormat="1" ht="35.1" customHeight="1">
      <c r="A10" s="191" t="str">
        <f>'F08-09'!A23</f>
        <v>حالات الطلاق حسب مجموعات الجنسية الرئيسية للمطلقة  - 2021</v>
      </c>
      <c r="B10" s="505">
        <v>9</v>
      </c>
      <c r="C10" s="192" t="str">
        <f>'F08-09'!A24</f>
        <v>Divorce Cases by Major Groups of Nationality of Divorced Wife - 2021</v>
      </c>
    </row>
    <row r="11" spans="1:3" customFormat="1" ht="35.1" customHeight="1">
      <c r="A11" s="191" t="str">
        <f>'F10'!A2</f>
        <v>حالات الزواج والطلاق حسب الجنسية والجنس - 2021</v>
      </c>
      <c r="B11" s="505">
        <v>10</v>
      </c>
      <c r="C11" s="192" t="str">
        <f>'F10'!A3</f>
        <v>Marriage and Divorce Cases by Nationality and Sex - 2021</v>
      </c>
    </row>
    <row r="12" spans="1:3" customFormat="1" ht="35.1" customHeight="1">
      <c r="A12" s="191" t="str">
        <f>'F11-12'!A2</f>
        <v>حالات الزواج حسب فئات سن الزوج - 2021</v>
      </c>
      <c r="B12" s="505">
        <v>11</v>
      </c>
      <c r="C12" s="192" t="str">
        <f>'F11-12'!A3</f>
        <v>Marriage Cases by Age Group of Husband - 2021</v>
      </c>
    </row>
    <row r="13" spans="1:3" customFormat="1" ht="35.1" customHeight="1">
      <c r="A13" s="191" t="str">
        <f>'F11-12'!A23</f>
        <v>حالات الزواج حسب فئات سن الزوجة - 2021</v>
      </c>
      <c r="B13" s="505">
        <v>12</v>
      </c>
      <c r="C13" s="192" t="str">
        <f>'F11-12'!A24</f>
        <v>Marriage Cases by Age Group of Wife - 2021</v>
      </c>
    </row>
    <row r="14" spans="1:3" customFormat="1" ht="35.1" customHeight="1">
      <c r="A14" s="191" t="str">
        <f>'F13-14'!A2</f>
        <v>حالات الطلاق حسب فئات سن المطلق - 2021</v>
      </c>
      <c r="B14" s="505">
        <v>13</v>
      </c>
      <c r="C14" s="192" t="str">
        <f>'F13-14'!A3</f>
        <v>Divorce Cases by Age Group of Divorced Husband - 2021</v>
      </c>
    </row>
    <row r="15" spans="1:3" customFormat="1" ht="35.1" customHeight="1">
      <c r="A15" s="191" t="str">
        <f>'F13-14'!A23</f>
        <v>حالات الطلاق حسب فئات سن المطلقة - 2021</v>
      </c>
      <c r="B15" s="505">
        <v>14</v>
      </c>
      <c r="C15" s="192" t="str">
        <f>'F13-14'!A24</f>
        <v>Divorce Cases by Age Group of Divorced Wife - 2021</v>
      </c>
    </row>
    <row r="16" spans="1:3" customFormat="1" ht="35.1" customHeight="1">
      <c r="A16" s="191" t="str">
        <f>'F15'!A2</f>
        <v>حالات الزواج حسب جنسية وأعلى تحصيل علمي للزوج - 2021</v>
      </c>
      <c r="B16" s="505">
        <v>15</v>
      </c>
      <c r="C16" s="192" t="str">
        <f>'F15'!A3</f>
        <v>Marriage Cases by Nationality and Highest Educational Attainment of Husband  - 2021</v>
      </c>
    </row>
    <row r="17" spans="1:3" customFormat="1" ht="35.1" customHeight="1">
      <c r="A17" s="191" t="str">
        <f>'F16'!A2</f>
        <v>حالات الزواج حسب مجموعات الجنسية الرئيسية للزوجة - 2021</v>
      </c>
      <c r="B17" s="505">
        <v>16</v>
      </c>
      <c r="C17" s="192" t="str">
        <f>'F16'!A3</f>
        <v>Marriage Cases by Major Nationality Groups of Wife - 2021</v>
      </c>
    </row>
    <row r="18" spans="1:3" customFormat="1" ht="35.1" customHeight="1">
      <c r="A18" s="191" t="str">
        <f>'F17-18'!A2</f>
        <v>حالات الزواج (للزوج البحريني) حسب جنسية الزوجة وفئات سن الزوج - 2021</v>
      </c>
      <c r="B18" s="505">
        <v>17</v>
      </c>
      <c r="C18" s="192" t="str">
        <f>'F17-18'!A3</f>
        <v>Marriage Cases (Bahraini Husband) by Nationality of Wife &amp; Age Groups of Husband -2021</v>
      </c>
    </row>
    <row r="19" spans="1:3" customFormat="1" ht="35.1" customHeight="1">
      <c r="A19" s="191" t="str">
        <f>'F17-18'!A23</f>
        <v>حالات الزواج (للزوج البحريني) حسب جنسية وفئات سن الزوجة - 2021</v>
      </c>
      <c r="B19" s="505">
        <v>18</v>
      </c>
      <c r="C19" s="192" t="str">
        <f>'F17-18'!A24</f>
        <v xml:space="preserve">Marriage Cases of (Bahraini Husband) by Nationality &amp; Age Group of Wife - 2021 </v>
      </c>
    </row>
    <row r="20" spans="1:3" customFormat="1" ht="35.1" customHeight="1">
      <c r="A20" s="191" t="str">
        <f>'F19-20'!A2</f>
        <v>احالات الزواج (للزوج غير البحريني) حسب جنسية الزوجة وفئات سن الزوج - 2021</v>
      </c>
      <c r="B20" s="505">
        <v>19</v>
      </c>
      <c r="C20" s="192" t="str">
        <f>'F19-20'!A3</f>
        <v>Marriage Cases (Non-Bahraini Husband) by Nationality of Wife &amp; Age Groups of Husband -2021</v>
      </c>
    </row>
    <row r="21" spans="1:3" customFormat="1" ht="35.1" customHeight="1">
      <c r="A21" s="191" t="str">
        <f>'F19-20'!A23</f>
        <v>حالات الزواج (للزوج غير البحريني) حسب جنسية وفئات سن الزوجة - 2021</v>
      </c>
      <c r="B21" s="505">
        <v>20</v>
      </c>
      <c r="C21" s="192" t="str">
        <f>'F19-20'!A24</f>
        <v>Marriage Cases (Non-Bahraini Husband) by Nationality &amp; Age Groups of Wife - 2021</v>
      </c>
    </row>
    <row r="22" spans="1:3" customFormat="1" ht="35.1" customHeight="1">
      <c r="A22" s="191" t="str">
        <f>'F21-22'!A2</f>
        <v>حالات الزواج (للزوج البحريني) حسب أعلى تحصيل علمي للزوج وجنسية الزوجة - 2021</v>
      </c>
      <c r="B22" s="505">
        <v>21</v>
      </c>
      <c r="C22" s="192" t="str">
        <f>'F21-22'!A3</f>
        <v>Marriage Cases (Bahraini Husband) by Highest Educational Attainment of Husband &amp; Nationality of Wife - 2021</v>
      </c>
    </row>
    <row r="23" spans="1:3" customFormat="1" ht="35.1" customHeight="1">
      <c r="A23" s="191" t="str">
        <f>'F21-22'!A23</f>
        <v>حالات الزواج (للزوج البحريني) حسب جنسية وأعلى تحصيل علمي للزوجة - 2021</v>
      </c>
      <c r="B23" s="505">
        <v>22</v>
      </c>
      <c r="C23" s="192" t="str">
        <f>'F21-22'!A24</f>
        <v>Marriage Cases (Bahraini Husband) by Nationality &amp; Highest Educational Attainment of Wife - 2021</v>
      </c>
    </row>
    <row r="24" spans="1:3" customFormat="1" ht="35.1" customHeight="1">
      <c r="A24" s="191" t="str">
        <f>'F23-24'!A2</f>
        <v>حالات الزواج (للزوج غير البحريني) حسب أعلى تحصيل علمي للزوج وجنسية الزوجة - 2021</v>
      </c>
      <c r="B24" s="505">
        <v>23</v>
      </c>
      <c r="C24" s="192" t="str">
        <f>'F23-24'!A3</f>
        <v>Marriage Cases (Bahraini Husband) by Highest Educational Attainment of Husband &amp; Nationality of Wife  - 2021</v>
      </c>
    </row>
    <row r="25" spans="1:3" customFormat="1" ht="35.1" customHeight="1">
      <c r="A25" s="191" t="str">
        <f>'F23-24'!A23</f>
        <v>حالات الزواج (للزوج غير البحريني) حسب جنسية وأعلى تحصيل علمي للزوجة - 2021</v>
      </c>
      <c r="B25" s="505">
        <v>24</v>
      </c>
      <c r="C25" s="192" t="str">
        <f>'F23-24'!A24</f>
        <v>Marriage Cases (Non-Bahraini) by Nationality &amp; Highest Educational Attainment of Wife - 2021</v>
      </c>
    </row>
    <row r="26" spans="1:3" customFormat="1" ht="35.1" customHeight="1">
      <c r="A26" s="191" t="str">
        <f>'F25'!A2</f>
        <v>حالات الزواج حسب جنسية وفئات سن الزوجة 2021</v>
      </c>
      <c r="B26" s="505">
        <v>25</v>
      </c>
      <c r="C26" s="192" t="str">
        <f>'F25'!A3</f>
        <v>Marriage Cases by  Nationality Age Groups of Wife 2021</v>
      </c>
    </row>
    <row r="27" spans="1:3" customFormat="1" ht="35.1" customHeight="1">
      <c r="A27" s="191" t="str">
        <f>'F26-27'!A2</f>
        <v>حالات الزواج حسب الحالة الزواجية السابقة للزوجة</v>
      </c>
      <c r="B27" s="505">
        <v>26</v>
      </c>
      <c r="C27" s="192" t="str">
        <f>'F26-27'!A3</f>
        <v>Marriage Cases by Previous Marital Status of Wife</v>
      </c>
    </row>
    <row r="28" spans="1:3" customFormat="1" ht="35.1" customHeight="1">
      <c r="A28" s="191" t="str">
        <f>'F26-27'!A26</f>
        <v>حالات الزواج حسب الحالة الزواجية السابقة للزوج</v>
      </c>
      <c r="B28" s="505">
        <v>27</v>
      </c>
      <c r="C28" s="192" t="str">
        <f>'F26-27'!A27</f>
        <v>Marriage Cases by Previous Marital Status of Husband</v>
      </c>
    </row>
    <row r="29" spans="1:3" customFormat="1" ht="35.1" customHeight="1">
      <c r="A29" s="191" t="str">
        <f>'F28-29'!A2</f>
        <v>حالات الزواج (للزوج البحريني) حسب جنسية وترتيب الزواج الحالي للزوجة - 2021</v>
      </c>
      <c r="B29" s="505">
        <v>28</v>
      </c>
      <c r="C29" s="192" t="str">
        <f>'F28-29'!A3</f>
        <v>Marriage Cases (Bahraini Husband) by Nationality &amp; Present Marriage Order of Wife - 2021</v>
      </c>
    </row>
    <row r="30" spans="1:3" customFormat="1" ht="35.1" customHeight="1">
      <c r="A30" s="191" t="str">
        <f>'F28-29'!A23</f>
        <v>حالات الزواج (للزوج البحريني) حسب جنسية الزوجة وترتيب الزواج الحالي للزوج - 2021</v>
      </c>
      <c r="B30" s="505">
        <v>29</v>
      </c>
      <c r="C30" s="192" t="str">
        <f>'F28-29'!A24</f>
        <v>Marriage Cases (Bahraini Husband) of by Nationality of Wife &amp; Present Marriage Order of Husband - 2021</v>
      </c>
    </row>
    <row r="31" spans="1:3" customFormat="1" ht="35.1" customHeight="1">
      <c r="A31" s="191" t="str">
        <f>'F30-31'!A2</f>
        <v>حالات الزواج (للزوج غير البحريني) حسب جنسية وترتيب الزواج الحالي للزوجة - 2021</v>
      </c>
      <c r="B31" s="505">
        <v>30</v>
      </c>
      <c r="C31" s="192" t="str">
        <f>'F30-31'!A3</f>
        <v>Marriage Cases (Non-Bahraini Husband) by Nationality &amp; Present Marriage Order of Wife - 2021</v>
      </c>
    </row>
    <row r="32" spans="1:3" customFormat="1" ht="35.1" customHeight="1">
      <c r="A32" s="191" t="str">
        <f>'F30-31'!A23</f>
        <v>حالات الزواج (للزوج غير البحريني) حسب جنسية الزوجة وترتيب الزواج الحالي للزوج - 2021</v>
      </c>
      <c r="B32" s="505">
        <v>31</v>
      </c>
      <c r="C32" s="192" t="str">
        <f>'F30-31'!A24</f>
        <v>Marriage Cases (Non-Bahraini Husband) by Nationality of Wife &amp; Present Marriage Order of Husband - 2021</v>
      </c>
    </row>
    <row r="33" spans="1:3" customFormat="1" ht="35.1" customHeight="1">
      <c r="A33" s="191" t="str">
        <f>'F32'!A2</f>
        <v xml:space="preserve">حالات الزواج حسب الجنسية وعدد الزوجات في عصمة الزوج  -2021 </v>
      </c>
      <c r="B33" s="505">
        <v>32</v>
      </c>
      <c r="C33" s="192" t="str">
        <f>'F32'!A3</f>
        <v>Marriage Cases by Nationality of Husband &amp; Number of Wives - 2021</v>
      </c>
    </row>
    <row r="34" spans="1:3" customFormat="1" ht="35.1" customHeight="1">
      <c r="A34" s="191" t="str">
        <f>'F33'!A2</f>
        <v>حالات الزواج حسب جنسية الزوج وقيمة الصداق (دينار بحريني)</v>
      </c>
      <c r="B34" s="505">
        <v>33</v>
      </c>
      <c r="C34" s="192" t="str">
        <f>'F33'!A3</f>
        <v>Marriage Cases by Nationality of Husband &amp; Amount of Dowry (Bahraini Dinar)</v>
      </c>
    </row>
    <row r="35" spans="1:3" customFormat="1" ht="35.1" customHeight="1">
      <c r="A35" s="191" t="str">
        <f>'F34'!A2</f>
        <v>حالات الطلاق حسب جنسية وفئات سن المطلق - 2021</v>
      </c>
      <c r="B35" s="505">
        <v>34</v>
      </c>
      <c r="C35" s="192" t="str">
        <f>'F34'!A3</f>
        <v>Divorce Cases by Nationality &amp; Age Groups of Divorced Husband - 2021</v>
      </c>
    </row>
    <row r="36" spans="1:3" customFormat="1" ht="35.1" customHeight="1">
      <c r="A36" s="191" t="str">
        <f>'F35'!A2</f>
        <v>حالات الطلاق حسب الجنسية وأعلى تحصيل علمي للمطلق - 2021</v>
      </c>
      <c r="B36" s="505">
        <v>35</v>
      </c>
      <c r="C36" s="192" t="str">
        <f>'F35'!A3</f>
        <v>Divorce Cases by Nationality &amp; Highest Educational Attainment of Divorced Husband - 2021</v>
      </c>
    </row>
    <row r="37" spans="1:3" customFormat="1" ht="35.1" customHeight="1">
      <c r="A37" s="191" t="str">
        <f>'F36-37'!A2</f>
        <v>حالات الطلاق حسب جنسية وأعلى تحصيل علمي للمطلقة - 2021</v>
      </c>
      <c r="B37" s="505">
        <v>36</v>
      </c>
      <c r="C37" s="192" t="str">
        <f>'F36-37'!A3</f>
        <v>Divorce Cases by Nationality &amp; Highest Educational Attainment of Divorced Wife  - 2021</v>
      </c>
    </row>
    <row r="38" spans="1:3" customFormat="1" ht="35.1" customHeight="1">
      <c r="A38" s="191" t="str">
        <f>'F36-37'!A23</f>
        <v>حالات الطلاق حسب جنسية وفئات سن المطلقة - 2021</v>
      </c>
      <c r="B38" s="505">
        <v>37</v>
      </c>
      <c r="C38" s="192" t="str">
        <f>'F36-37'!A24</f>
        <v>Divorce Cases by Nationality &amp; Age Groups of Divorced Wife - 2021</v>
      </c>
    </row>
    <row r="39" spans="1:3" customFormat="1" ht="35.1" customHeight="1">
      <c r="A39" s="191" t="str">
        <f>'F38'!A2</f>
        <v>حالات طلاق البحرينين حسب أعلى تحصيل علمي للمطلق وجنسية المطلقة - 2021</v>
      </c>
      <c r="B39" s="505">
        <v>38</v>
      </c>
      <c r="C39" s="192" t="str">
        <f>'F38'!A3</f>
        <v>Divorce Cases of Bahraini Husband by Highest Educational Attainment of Divorceed Husband &amp; Nationality of Divorced Wife  - 2021</v>
      </c>
    </row>
    <row r="40" spans="1:3" customFormat="1" ht="35.1" customHeight="1">
      <c r="A40" s="191" t="str">
        <f>'F39'!A2</f>
        <v>حالات طلاق غير البحرينيين حسب أعلى تحصيل علمي للمطلق وجنسية المطلقة - 2021</v>
      </c>
      <c r="B40" s="505">
        <v>39</v>
      </c>
      <c r="C40" s="192" t="str">
        <f>'F39'!A3</f>
        <v>Divorce Cases of Non-Bahraini Husband by Highest Educational Attainment of Divorceed Husband &amp; Nationality of Divorced Wife  - 2021</v>
      </c>
    </row>
    <row r="41" spans="1:3" customFormat="1" ht="35.1" customHeight="1">
      <c r="A41" s="191" t="str">
        <f>'F40'!A2</f>
        <v>حالات الطلاق حسب الجنسية ومدة الحياة الزوجية للمطلق - 2021</v>
      </c>
      <c r="B41" s="505">
        <v>40</v>
      </c>
      <c r="C41" s="192" t="str">
        <f>'F40'!A3</f>
        <v>Divorce Cases by Nationality &amp; Duration of Marriage of Divorced Husband - 2021</v>
      </c>
    </row>
    <row r="42" spans="1:3" customFormat="1" ht="35.1" customHeight="1">
      <c r="A42" s="191" t="str">
        <f>'F41'!A2</f>
        <v>حالات الطلاق حسب جنسية ومدة الحياة الزوجية للمطلقة - 2021</v>
      </c>
      <c r="B42" s="505">
        <v>41</v>
      </c>
      <c r="C42" s="192" t="str">
        <f>'F41'!A3</f>
        <v>Divorce Cases by Nationality &amp; Duration of Marriage of Divorced Wife - 2021</v>
      </c>
    </row>
    <row r="43" spans="1:3" ht="35.1" customHeight="1">
      <c r="A43" s="191" t="str">
        <f>'F42'!A2</f>
        <v>حالات الطلاق (للمطلق البحريني) حسب جنسية المطلقة ونوع الطلاق - 2021</v>
      </c>
      <c r="B43" s="505">
        <v>42</v>
      </c>
      <c r="C43" s="192" t="str">
        <f>'F42'!A3</f>
        <v>Divorce Cases (Bahraini Divorced Husband) by Nationality of Divorced Wife &amp; Type of Divorce - 2021</v>
      </c>
    </row>
    <row r="44" spans="1:3" ht="35.1" customHeight="1">
      <c r="A44" s="191" t="str">
        <f>'F43'!A2</f>
        <v>حالات الطلاق (للمطلق غير البحريني) حسب جنسية المطلقة ونوع الطلاق - 2021</v>
      </c>
      <c r="B44" s="505">
        <v>43</v>
      </c>
      <c r="C44" s="192" t="str">
        <f>'F43'!A3</f>
        <v>Divorce Cases (Non-Bahraini Divorced Husband) by Nationality of Divorced Wife &amp; Type of Divorce - 2021</v>
      </c>
    </row>
  </sheetData>
  <hyperlinks>
    <hyperlink ref="B42" location="'F41'!A1" display="'F41'!A1" xr:uid="{D356D1E0-FFB0-4BB5-8721-82FDF4B54676}"/>
    <hyperlink ref="B41" location="'F40'!A1" display="'F40'!A1" xr:uid="{7706B2A0-B7F8-416F-A791-8E48F0974DDD}"/>
    <hyperlink ref="B40" location="'F39'!A1" display="'F39'!A1" xr:uid="{8A9308D5-BC7C-4F43-B7A0-9D46B39FAF8A}"/>
    <hyperlink ref="B39" location="'F38'!A1" display="'F38'!A1" xr:uid="{6542D7C8-B712-491D-A2A7-460843DF67CC}"/>
    <hyperlink ref="B38" location="'F36-37'!A1" display="'F36-37'!A1" xr:uid="{8BDE5807-778B-4AA0-AB2B-9B928831644C}"/>
    <hyperlink ref="B37" location="'F36-37'!A1" display="'F36-37'!A1" xr:uid="{354A383C-02EF-42B2-8612-988E28D21D66}"/>
    <hyperlink ref="B36" location="'F35'!A1" display="'F35'!A1" xr:uid="{C1F652D6-EE7E-4E8C-AB39-49CFB38A4935}"/>
    <hyperlink ref="B35" location="'F34'!A1" display="'F34'!A1" xr:uid="{50FF4E58-9028-4FBE-9774-4973763B20D1}"/>
    <hyperlink ref="B34" location="'F33'!A1" display="'F33'!A1" xr:uid="{3D334FB8-3B02-449A-A274-A805B91F4D31}"/>
    <hyperlink ref="B33" location="'F32'!A1" display="'F32'!A1" xr:uid="{D1AA8F37-65C9-4104-8EAA-449DEED80040}"/>
    <hyperlink ref="B32" location="'F30-31'!A1" display="'F30-31'!A1" xr:uid="{C184DFCB-8FAD-4DBB-9A42-9D82A98540A7}"/>
    <hyperlink ref="B31" location="'F30-31'!A1" display="'F30-31'!A1" xr:uid="{10C642DC-363D-4702-9EC9-C564E8ACD296}"/>
    <hyperlink ref="B30" location="'F28-29'!A1" display="'F28-29'!A1" xr:uid="{2A8387E9-7EA9-4477-8722-BC839F7F7DC3}"/>
    <hyperlink ref="B29" location="'F28-29'!A1" display="'F28-29'!A1" xr:uid="{7A09F10C-13FD-4C57-988D-D62E4A70B09E}"/>
    <hyperlink ref="B28" location="'F26-27'!A1" display="'F26-27'!A1" xr:uid="{4B186E31-105F-44F4-BCF6-23897EB62E75}"/>
    <hyperlink ref="B27" location="'F26-27'!A1" display="'F26-27'!A1" xr:uid="{C40D194A-4994-4EDC-AE78-61829D5E7A26}"/>
    <hyperlink ref="B26" location="'F25'!A1" display="'F25'!A1" xr:uid="{F7FDC12A-4DF7-4FDF-9E7E-6947035CB18B}"/>
    <hyperlink ref="B25" location="'F23-24'!A1" display="'F23-24'!A1" xr:uid="{4D42C97C-DEB1-44C4-88C7-5A984E84FACF}"/>
    <hyperlink ref="B24" location="'F23-24'!A1" display="'F23-24'!A1" xr:uid="{03B78F27-B33C-4AFA-B0D9-D22F35AE48A3}"/>
    <hyperlink ref="B23" location="'F21-22'!A1" display="'F21-22'!A1" xr:uid="{14540617-E213-4926-8293-0DC03EFB36F9}"/>
    <hyperlink ref="B22" location="'F21-22'!A1" display="'F21-22'!A1" xr:uid="{92CC8060-57E0-4A7E-A940-6F8E88738E32}"/>
    <hyperlink ref="B21" location="'F19-20'!A1" display="'F19-20'!A1" xr:uid="{CCE52D11-7246-4A8B-8AF6-1D2D33DABA8D}"/>
    <hyperlink ref="B20" location="'F19-20'!A1" display="'F19-20'!A1" xr:uid="{48A017CB-E941-4353-99BF-99145D2437C1}"/>
    <hyperlink ref="B19" location="'F17-18'!A1" display="'F17-18'!A1" xr:uid="{ECDE9A66-335D-4420-884B-BECBBE79DA9C}"/>
    <hyperlink ref="B18" location="'F17-18'!A1" display="'F17-18'!A1" xr:uid="{3B2504F7-BF2E-4F35-8B49-612453BBF95C}"/>
    <hyperlink ref="B17" location="'F16'!A1" display="'F16'!A1" xr:uid="{9A1C6BB3-6F31-4AA3-9E31-9E7E321B2C75}"/>
    <hyperlink ref="B16" location="'F15'!A1" display="'F15'!A1" xr:uid="{6C3B633A-D61A-4FF7-AC0D-622D901CF8B6}"/>
    <hyperlink ref="B15" location="'F13-14'!A1" display="'F13-14'!A1" xr:uid="{38D79CE1-F40B-4BDA-B8EA-A1B3C0070925}"/>
    <hyperlink ref="B14" location="'F13-14'!A1" display="'F13-14'!A1" xr:uid="{9B4858BC-B398-4727-A0EF-84374330846A}"/>
    <hyperlink ref="B13" location="'F11-12'!A1" display="'F11-12'!A1" xr:uid="{0B424F68-2828-4FDF-A285-91B417E09B76}"/>
    <hyperlink ref="B12" location="'F11-12'!A1" display="'F11-12'!A1" xr:uid="{946A4AB8-D0EA-4DF8-8D0A-D7A267C5FA6F}"/>
    <hyperlink ref="B11" location="'F10'!A1" display="'F10'!A1" xr:uid="{A24CD50B-27BD-4D7E-B200-A62114296F05}"/>
    <hyperlink ref="B10" location="'F08-09'!A1" display="'F08-09'!A1" xr:uid="{0B974125-E3F2-4855-98D9-3B0EF1D6F2B9}"/>
    <hyperlink ref="B9" location="'F08-09'!A1" display="'F08-09'!A1" xr:uid="{40A8C2A9-ABB8-477A-9A2B-30AD24D286DC}"/>
    <hyperlink ref="B8" location="'F06-07'!A1" display="'F06-07'!A1" xr:uid="{A5EF1823-AB00-4A30-9850-F8033719313B}"/>
    <hyperlink ref="B7" location="'F06-07'!A1" display="'F06-07'!A1" xr:uid="{A322D134-E769-415C-A711-9301138BA86C}"/>
    <hyperlink ref="B6" location="'F04-05'!A1" display="'F04-05'!A1" xr:uid="{6044E24B-C84F-4AA8-B0EF-0CDA8B934F4F}"/>
    <hyperlink ref="B5" location="'F04-05'!A1" display="'F04-05'!A1" xr:uid="{251404B4-C99E-48F8-A857-FB81201D555F}"/>
    <hyperlink ref="B4" location="'F02-03'!A1" display="'F02-03'!A1" xr:uid="{F2F87434-50F3-4A99-9C66-77842481C4A7}"/>
    <hyperlink ref="B3" location="'F02-03'!A1" display="'F02-03'!A1" xr:uid="{F710A49B-540F-4073-A4B7-27E754578CB6}"/>
    <hyperlink ref="B2" location="'F01'!A1" display="'F01'!A1" xr:uid="{84A17FD4-0EFF-4EF0-BFD6-609522CAC535}"/>
    <hyperlink ref="B43" location="'F42'!A1" display="'F42'!A1" xr:uid="{A35ECC50-0758-4372-BF19-57E58D5E24DD}"/>
    <hyperlink ref="B44" location="'F43'!A1" display="'F43'!A1" xr:uid="{533DE530-22C9-47BC-A65D-5EEB7FE56021}"/>
  </hyperlinks>
  <printOptions horizontalCentered="1"/>
  <pageMargins left="0.3" right="0.3" top="1.5" bottom="1" header="0" footer="0"/>
  <pageSetup paperSize="9" fitToHeight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1048572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0.7109375" style="3" customWidth="1"/>
    <col min="2" max="2" width="9.7109375" style="2" customWidth="1"/>
    <col min="3" max="7" width="9.7109375" style="3" customWidth="1"/>
    <col min="8" max="8" width="20.7109375" style="3" customWidth="1"/>
    <col min="9" max="16384" width="9.140625" style="3"/>
  </cols>
  <sheetData>
    <row r="1" spans="1:9" ht="43.5">
      <c r="A1" s="715" t="s">
        <v>141</v>
      </c>
      <c r="B1" s="307" t="s">
        <v>438</v>
      </c>
      <c r="C1" s="193"/>
      <c r="D1" s="193"/>
      <c r="E1" s="193"/>
      <c r="F1" s="193"/>
      <c r="G1" s="193"/>
      <c r="H1" s="716">
        <v>2021</v>
      </c>
    </row>
    <row r="2" spans="1:9" ht="42.75">
      <c r="A2" s="715"/>
      <c r="B2" s="306" t="s">
        <v>439</v>
      </c>
      <c r="C2" s="194"/>
      <c r="D2" s="194"/>
      <c r="E2" s="194"/>
      <c r="F2" s="194"/>
      <c r="G2" s="194"/>
      <c r="H2" s="716"/>
    </row>
    <row r="3" spans="1:9" s="19" customFormat="1" ht="14.25">
      <c r="A3" s="63"/>
      <c r="B3" s="63"/>
      <c r="H3" s="62"/>
    </row>
    <row r="4" spans="1:9" s="9" customFormat="1" ht="24.95" customHeight="1">
      <c r="A4" s="689" t="s">
        <v>73</v>
      </c>
      <c r="B4" s="719" t="s">
        <v>41</v>
      </c>
      <c r="C4" s="720"/>
      <c r="D4" s="720"/>
      <c r="E4" s="705" t="s">
        <v>40</v>
      </c>
      <c r="F4" s="705"/>
      <c r="G4" s="687" t="s">
        <v>285</v>
      </c>
      <c r="H4" s="691" t="s">
        <v>72</v>
      </c>
    </row>
    <row r="5" spans="1:9" s="2" customFormat="1" ht="65.25">
      <c r="A5" s="689"/>
      <c r="B5" s="528" t="s">
        <v>253</v>
      </c>
      <c r="C5" s="529" t="s">
        <v>254</v>
      </c>
      <c r="D5" s="529" t="s">
        <v>234</v>
      </c>
      <c r="E5" s="529" t="s">
        <v>235</v>
      </c>
      <c r="F5" s="529" t="s">
        <v>236</v>
      </c>
      <c r="G5" s="687"/>
      <c r="H5" s="691"/>
    </row>
    <row r="6" spans="1:9" s="2" customFormat="1" ht="21" customHeight="1">
      <c r="A6" s="97" t="s">
        <v>50</v>
      </c>
      <c r="B6" s="119">
        <f t="shared" ref="B6:G6" si="0">SUM(B7:B11)</f>
        <v>1</v>
      </c>
      <c r="C6" s="119">
        <f t="shared" si="0"/>
        <v>7</v>
      </c>
      <c r="D6" s="119">
        <f t="shared" si="0"/>
        <v>33</v>
      </c>
      <c r="E6" s="119">
        <f t="shared" si="0"/>
        <v>267</v>
      </c>
      <c r="F6" s="119">
        <f t="shared" si="0"/>
        <v>582</v>
      </c>
      <c r="G6" s="119">
        <f t="shared" si="0"/>
        <v>890</v>
      </c>
      <c r="H6" s="103" t="s">
        <v>19</v>
      </c>
      <c r="I6" s="658"/>
    </row>
    <row r="7" spans="1:9" s="9" customFormat="1" ht="18" customHeight="1">
      <c r="A7" s="101" t="s">
        <v>255</v>
      </c>
      <c r="B7" s="104">
        <f t="shared" ref="B7:G11" si="1">B13+B19</f>
        <v>0</v>
      </c>
      <c r="C7" s="104">
        <f t="shared" si="1"/>
        <v>0</v>
      </c>
      <c r="D7" s="104">
        <f t="shared" si="1"/>
        <v>0</v>
      </c>
      <c r="E7" s="104">
        <f t="shared" si="1"/>
        <v>0</v>
      </c>
      <c r="F7" s="104">
        <f t="shared" si="1"/>
        <v>1</v>
      </c>
      <c r="G7" s="109">
        <f t="shared" si="1"/>
        <v>1</v>
      </c>
      <c r="H7" s="471" t="s">
        <v>118</v>
      </c>
      <c r="I7" s="658"/>
    </row>
    <row r="8" spans="1:9" s="9" customFormat="1" ht="18" customHeight="1">
      <c r="A8" s="102" t="s">
        <v>252</v>
      </c>
      <c r="B8" s="108">
        <f t="shared" si="1"/>
        <v>0</v>
      </c>
      <c r="C8" s="108">
        <f t="shared" si="1"/>
        <v>1</v>
      </c>
      <c r="D8" s="108">
        <f t="shared" si="1"/>
        <v>2</v>
      </c>
      <c r="E8" s="108">
        <f t="shared" si="1"/>
        <v>6</v>
      </c>
      <c r="F8" s="108">
        <f t="shared" si="1"/>
        <v>3</v>
      </c>
      <c r="G8" s="107">
        <f t="shared" si="1"/>
        <v>12</v>
      </c>
      <c r="H8" s="472" t="s">
        <v>78</v>
      </c>
      <c r="I8" s="658"/>
    </row>
    <row r="9" spans="1:9" s="9" customFormat="1" ht="18" customHeight="1">
      <c r="A9" s="101" t="s">
        <v>65</v>
      </c>
      <c r="B9" s="108">
        <f t="shared" si="1"/>
        <v>0</v>
      </c>
      <c r="C9" s="108">
        <f t="shared" si="1"/>
        <v>1</v>
      </c>
      <c r="D9" s="108">
        <f t="shared" si="1"/>
        <v>5</v>
      </c>
      <c r="E9" s="108">
        <f t="shared" si="1"/>
        <v>14</v>
      </c>
      <c r="F9" s="108">
        <f t="shared" si="1"/>
        <v>3</v>
      </c>
      <c r="G9" s="107">
        <f t="shared" si="1"/>
        <v>23</v>
      </c>
      <c r="H9" s="473" t="s">
        <v>79</v>
      </c>
      <c r="I9" s="658"/>
    </row>
    <row r="10" spans="1:9" s="9" customFormat="1" ht="18" customHeight="1">
      <c r="A10" s="102" t="s">
        <v>66</v>
      </c>
      <c r="B10" s="104">
        <f t="shared" si="1"/>
        <v>1</v>
      </c>
      <c r="C10" s="104">
        <f t="shared" si="1"/>
        <v>4</v>
      </c>
      <c r="D10" s="104">
        <f t="shared" si="1"/>
        <v>16</v>
      </c>
      <c r="E10" s="104">
        <f t="shared" si="1"/>
        <v>183</v>
      </c>
      <c r="F10" s="104">
        <f t="shared" si="1"/>
        <v>75</v>
      </c>
      <c r="G10" s="109">
        <f t="shared" si="1"/>
        <v>279</v>
      </c>
      <c r="H10" s="471" t="s">
        <v>80</v>
      </c>
      <c r="I10" s="658"/>
    </row>
    <row r="11" spans="1:9" s="9" customFormat="1" ht="18" customHeight="1">
      <c r="A11" s="101" t="s">
        <v>105</v>
      </c>
      <c r="B11" s="108">
        <f t="shared" si="1"/>
        <v>0</v>
      </c>
      <c r="C11" s="108">
        <f t="shared" si="1"/>
        <v>1</v>
      </c>
      <c r="D11" s="108">
        <f t="shared" si="1"/>
        <v>10</v>
      </c>
      <c r="E11" s="108">
        <f t="shared" si="1"/>
        <v>64</v>
      </c>
      <c r="F11" s="108">
        <f t="shared" si="1"/>
        <v>500</v>
      </c>
      <c r="G11" s="107">
        <f t="shared" si="1"/>
        <v>575</v>
      </c>
      <c r="H11" s="472" t="s">
        <v>131</v>
      </c>
      <c r="I11" s="658"/>
    </row>
    <row r="12" spans="1:9" s="2" customFormat="1" ht="21" customHeight="1">
      <c r="A12" s="97" t="s">
        <v>54</v>
      </c>
      <c r="B12" s="185">
        <f t="shared" ref="B12:G12" si="2">SUM(B13:B17)</f>
        <v>1</v>
      </c>
      <c r="C12" s="185">
        <f t="shared" si="2"/>
        <v>4</v>
      </c>
      <c r="D12" s="185">
        <f t="shared" si="2"/>
        <v>20</v>
      </c>
      <c r="E12" s="185">
        <f t="shared" si="2"/>
        <v>169</v>
      </c>
      <c r="F12" s="185">
        <f t="shared" si="2"/>
        <v>204</v>
      </c>
      <c r="G12" s="185">
        <f t="shared" si="2"/>
        <v>398</v>
      </c>
      <c r="H12" s="103" t="s">
        <v>17</v>
      </c>
      <c r="I12" s="658"/>
    </row>
    <row r="13" spans="1:9" s="9" customFormat="1" ht="18" customHeight="1">
      <c r="A13" s="101" t="s">
        <v>255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9">
        <f>SUM(B13:F13)</f>
        <v>0</v>
      </c>
      <c r="H13" s="471" t="s">
        <v>118</v>
      </c>
      <c r="I13" s="658"/>
    </row>
    <row r="14" spans="1:9" s="9" customFormat="1" ht="18" customHeight="1">
      <c r="A14" s="102" t="s">
        <v>252</v>
      </c>
      <c r="B14" s="108">
        <v>0</v>
      </c>
      <c r="C14" s="108">
        <v>0</v>
      </c>
      <c r="D14" s="108">
        <v>0</v>
      </c>
      <c r="E14" s="108">
        <v>4</v>
      </c>
      <c r="F14" s="108">
        <v>1</v>
      </c>
      <c r="G14" s="107">
        <f>SUM(B14:F14)</f>
        <v>5</v>
      </c>
      <c r="H14" s="472" t="s">
        <v>78</v>
      </c>
      <c r="I14" s="658"/>
    </row>
    <row r="15" spans="1:9" s="9" customFormat="1" ht="18" customHeight="1">
      <c r="A15" s="101" t="s">
        <v>65</v>
      </c>
      <c r="B15" s="108">
        <v>0</v>
      </c>
      <c r="C15" s="108">
        <v>0</v>
      </c>
      <c r="D15" s="108">
        <v>3</v>
      </c>
      <c r="E15" s="108">
        <v>6</v>
      </c>
      <c r="F15" s="108">
        <v>0</v>
      </c>
      <c r="G15" s="107">
        <f>SUM(B15:F15)</f>
        <v>9</v>
      </c>
      <c r="H15" s="473" t="s">
        <v>79</v>
      </c>
      <c r="I15" s="658"/>
    </row>
    <row r="16" spans="1:9" s="9" customFormat="1" ht="18" customHeight="1">
      <c r="A16" s="102" t="s">
        <v>66</v>
      </c>
      <c r="B16" s="104">
        <v>1</v>
      </c>
      <c r="C16" s="104">
        <v>3</v>
      </c>
      <c r="D16" s="104">
        <v>11</v>
      </c>
      <c r="E16" s="104">
        <v>112</v>
      </c>
      <c r="F16" s="104">
        <v>37</v>
      </c>
      <c r="G16" s="109">
        <f>SUM(B16:F16)</f>
        <v>164</v>
      </c>
      <c r="H16" s="471" t="s">
        <v>80</v>
      </c>
      <c r="I16" s="658"/>
    </row>
    <row r="17" spans="1:9" s="9" customFormat="1" ht="18" customHeight="1">
      <c r="A17" s="101" t="s">
        <v>105</v>
      </c>
      <c r="B17" s="108">
        <v>0</v>
      </c>
      <c r="C17" s="108">
        <v>1</v>
      </c>
      <c r="D17" s="108">
        <v>6</v>
      </c>
      <c r="E17" s="108">
        <v>47</v>
      </c>
      <c r="F17" s="108">
        <v>166</v>
      </c>
      <c r="G17" s="107">
        <f>SUM(B17:F17)</f>
        <v>220</v>
      </c>
      <c r="H17" s="472" t="s">
        <v>131</v>
      </c>
      <c r="I17" s="658"/>
    </row>
    <row r="18" spans="1:9" s="2" customFormat="1" ht="21" customHeight="1">
      <c r="A18" s="97" t="s">
        <v>70</v>
      </c>
      <c r="B18" s="119">
        <f t="shared" ref="B18:G18" si="3">SUM(B19:B23)</f>
        <v>0</v>
      </c>
      <c r="C18" s="119">
        <f t="shared" si="3"/>
        <v>3</v>
      </c>
      <c r="D18" s="119">
        <f t="shared" si="3"/>
        <v>13</v>
      </c>
      <c r="E18" s="119">
        <f t="shared" si="3"/>
        <v>98</v>
      </c>
      <c r="F18" s="119">
        <f t="shared" si="3"/>
        <v>378</v>
      </c>
      <c r="G18" s="119">
        <f t="shared" si="3"/>
        <v>492</v>
      </c>
      <c r="H18" s="103" t="s">
        <v>16</v>
      </c>
      <c r="I18" s="658"/>
    </row>
    <row r="19" spans="1:9" s="9" customFormat="1" ht="18" customHeight="1">
      <c r="A19" s="101" t="s">
        <v>255</v>
      </c>
      <c r="B19" s="104">
        <v>0</v>
      </c>
      <c r="C19" s="104">
        <v>0</v>
      </c>
      <c r="D19" s="104">
        <v>0</v>
      </c>
      <c r="E19" s="104">
        <v>0</v>
      </c>
      <c r="F19" s="104">
        <v>1</v>
      </c>
      <c r="G19" s="109">
        <f>SUM(B19:F19)</f>
        <v>1</v>
      </c>
      <c r="H19" s="471" t="s">
        <v>118</v>
      </c>
      <c r="I19" s="658"/>
    </row>
    <row r="20" spans="1:9" s="9" customFormat="1" ht="18" customHeight="1">
      <c r="A20" s="102" t="s">
        <v>252</v>
      </c>
      <c r="B20" s="108">
        <v>0</v>
      </c>
      <c r="C20" s="108">
        <v>1</v>
      </c>
      <c r="D20" s="108">
        <v>2</v>
      </c>
      <c r="E20" s="108">
        <v>2</v>
      </c>
      <c r="F20" s="108">
        <v>2</v>
      </c>
      <c r="G20" s="107">
        <f>SUM(B20:F20)</f>
        <v>7</v>
      </c>
      <c r="H20" s="472" t="s">
        <v>78</v>
      </c>
      <c r="I20" s="658"/>
    </row>
    <row r="21" spans="1:9" s="9" customFormat="1" ht="18" customHeight="1">
      <c r="A21" s="101" t="s">
        <v>65</v>
      </c>
      <c r="B21" s="108">
        <v>0</v>
      </c>
      <c r="C21" s="108">
        <v>1</v>
      </c>
      <c r="D21" s="108">
        <v>2</v>
      </c>
      <c r="E21" s="108">
        <v>8</v>
      </c>
      <c r="F21" s="108">
        <v>3</v>
      </c>
      <c r="G21" s="107">
        <f>SUM(B21:F21)</f>
        <v>14</v>
      </c>
      <c r="H21" s="473" t="s">
        <v>79</v>
      </c>
      <c r="I21" s="658"/>
    </row>
    <row r="22" spans="1:9" s="9" customFormat="1" ht="18" customHeight="1">
      <c r="A22" s="102" t="s">
        <v>66</v>
      </c>
      <c r="B22" s="104">
        <v>0</v>
      </c>
      <c r="C22" s="104">
        <v>1</v>
      </c>
      <c r="D22" s="104">
        <v>5</v>
      </c>
      <c r="E22" s="104">
        <v>71</v>
      </c>
      <c r="F22" s="104">
        <v>38</v>
      </c>
      <c r="G22" s="109">
        <f>SUM(B22:F22)</f>
        <v>115</v>
      </c>
      <c r="H22" s="471" t="s">
        <v>80</v>
      </c>
      <c r="I22" s="658"/>
    </row>
    <row r="23" spans="1:9" s="9" customFormat="1" ht="18" customHeight="1" thickBot="1">
      <c r="A23" s="237" t="s">
        <v>105</v>
      </c>
      <c r="B23" s="235">
        <v>0</v>
      </c>
      <c r="C23" s="235">
        <v>0</v>
      </c>
      <c r="D23" s="235">
        <v>4</v>
      </c>
      <c r="E23" s="235">
        <v>17</v>
      </c>
      <c r="F23" s="235">
        <v>334</v>
      </c>
      <c r="G23" s="236">
        <f>SUM(B23:F23)</f>
        <v>355</v>
      </c>
      <c r="H23" s="474" t="s">
        <v>131</v>
      </c>
      <c r="I23" s="658"/>
    </row>
    <row r="24" spans="1:9" ht="15.75" thickTop="1">
      <c r="A24" s="146" t="s">
        <v>99</v>
      </c>
      <c r="B24" s="72"/>
      <c r="C24" s="144"/>
      <c r="D24" s="145"/>
      <c r="E24" s="145"/>
      <c r="F24" s="145"/>
      <c r="G24" s="145"/>
      <c r="H24" s="270" t="s">
        <v>100</v>
      </c>
      <c r="I24" s="658"/>
    </row>
    <row r="25" spans="1:9" ht="21" customHeight="1">
      <c r="A25" s="269" t="s">
        <v>279</v>
      </c>
      <c r="B25" s="144"/>
      <c r="C25" s="144"/>
      <c r="D25" s="145"/>
      <c r="E25" s="145"/>
      <c r="F25" s="145"/>
      <c r="G25" s="146"/>
      <c r="H25" s="270" t="s">
        <v>230</v>
      </c>
      <c r="I25" s="658"/>
    </row>
    <row r="26" spans="1:9" ht="9.9499999999999993" customHeight="1">
      <c r="A26" s="195"/>
      <c r="B26" s="196"/>
      <c r="C26" s="196"/>
      <c r="D26" s="196"/>
      <c r="E26" s="196"/>
      <c r="F26" s="196"/>
      <c r="G26" s="196"/>
      <c r="H26" s="197"/>
    </row>
    <row r="29" spans="1:9" ht="32.25" customHeight="1"/>
    <row r="53" ht="32.25" customHeight="1"/>
    <row r="1048552" spans="1:8">
      <c r="B1048552" s="3"/>
    </row>
    <row r="1048554" spans="1:8">
      <c r="A1048554" s="572"/>
      <c r="B1048554" s="610"/>
      <c r="C1048554" s="572"/>
      <c r="D1048554" s="572"/>
      <c r="E1048554" s="572"/>
      <c r="F1048554" s="572"/>
      <c r="G1048554" s="572"/>
      <c r="H1048554" s="572"/>
    </row>
    <row r="1048555" spans="1:8">
      <c r="A1048555" s="572"/>
      <c r="B1048555" s="610"/>
      <c r="C1048555" s="572"/>
      <c r="D1048555" s="572"/>
      <c r="E1048555" s="572"/>
      <c r="F1048555" s="572"/>
      <c r="G1048555" s="572"/>
      <c r="H1048555" s="572"/>
    </row>
    <row r="1048556" spans="1:8">
      <c r="A1048556" s="572"/>
      <c r="B1048556" s="610"/>
      <c r="C1048556" s="572"/>
      <c r="D1048556" s="572"/>
      <c r="E1048556" s="572"/>
      <c r="F1048556" s="572"/>
      <c r="G1048556" s="572"/>
      <c r="H1048556" s="572"/>
    </row>
    <row r="1048557" spans="1:8">
      <c r="A1048557" s="572"/>
      <c r="B1048557" s="610"/>
      <c r="C1048557" s="572"/>
      <c r="D1048557" s="572"/>
      <c r="E1048557" s="572"/>
      <c r="F1048557" s="572"/>
      <c r="G1048557" s="572"/>
      <c r="H1048557" s="572"/>
    </row>
    <row r="1048558" spans="1:8">
      <c r="A1048558" s="572"/>
      <c r="B1048558" s="610"/>
      <c r="C1048558" s="572"/>
      <c r="D1048558" s="572"/>
      <c r="E1048558" s="572"/>
      <c r="F1048558" s="572"/>
      <c r="G1048558" s="572"/>
      <c r="H1048558" s="572"/>
    </row>
    <row r="1048559" spans="1:8">
      <c r="A1048559" s="572"/>
      <c r="B1048559" s="610"/>
      <c r="C1048559" s="572"/>
      <c r="D1048559" s="572"/>
      <c r="E1048559" s="572"/>
      <c r="F1048559" s="572"/>
      <c r="G1048559" s="572"/>
      <c r="H1048559" s="572"/>
    </row>
    <row r="1048560" spans="1:8">
      <c r="A1048560" s="624"/>
      <c r="B1048560" s="624"/>
      <c r="C1048560" s="624"/>
      <c r="D1048560" s="624"/>
      <c r="E1048560" s="624"/>
      <c r="F1048560" s="624"/>
      <c r="G1048560" s="572"/>
      <c r="H1048560" s="572"/>
    </row>
    <row r="1048561" spans="1:8">
      <c r="A1048561" s="572"/>
      <c r="B1048561" s="610"/>
      <c r="C1048561" s="572"/>
      <c r="D1048561" s="572"/>
      <c r="E1048561" s="572"/>
      <c r="F1048561" s="572"/>
      <c r="G1048561" s="572"/>
      <c r="H1048561" s="572"/>
    </row>
    <row r="1048562" spans="1:8">
      <c r="A1048562" s="572"/>
      <c r="B1048562" s="610"/>
      <c r="C1048562" s="572"/>
      <c r="D1048562" s="572"/>
      <c r="E1048562" s="572"/>
      <c r="F1048562" s="572"/>
      <c r="G1048562" s="572"/>
      <c r="H1048562" s="572"/>
    </row>
    <row r="1048563" spans="1:8" ht="30">
      <c r="A1048563" s="610"/>
      <c r="B1048563" s="611" t="s">
        <v>601</v>
      </c>
      <c r="C1048563" s="613" t="s">
        <v>266</v>
      </c>
      <c r="D1048563" s="611" t="s">
        <v>115</v>
      </c>
      <c r="E1048563" s="611" t="s">
        <v>114</v>
      </c>
      <c r="F1048563" s="611" t="s">
        <v>106</v>
      </c>
      <c r="G1048563" s="572"/>
      <c r="H1048563" s="572"/>
    </row>
    <row r="1048564" spans="1:8" ht="14.25">
      <c r="A1048564" s="622" t="s">
        <v>168</v>
      </c>
      <c r="B1048564" s="623">
        <f>(B18/$G$18)*100</f>
        <v>0</v>
      </c>
      <c r="C1048564" s="623">
        <f>(C18/$G$18)*100</f>
        <v>0.6097560975609756</v>
      </c>
      <c r="D1048564" s="623">
        <f>(D18/$G$18)*100</f>
        <v>2.6422764227642279</v>
      </c>
      <c r="E1048564" s="623">
        <f>(E18/$G$18)*100</f>
        <v>19.918699186991869</v>
      </c>
      <c r="F1048564" s="623">
        <f>(F18/$G$18)*100</f>
        <v>76.829268292682926</v>
      </c>
      <c r="G1048564" s="572"/>
      <c r="H1048564" s="572"/>
    </row>
    <row r="1048565" spans="1:8" ht="14.25">
      <c r="A1048565" s="622" t="s">
        <v>167</v>
      </c>
      <c r="B1048565" s="623">
        <f>(B12/$G$12)*100</f>
        <v>0.25125628140703515</v>
      </c>
      <c r="C1048565" s="623">
        <f>(C12/$G$12)*100</f>
        <v>1.0050251256281406</v>
      </c>
      <c r="D1048565" s="623">
        <f>(D12/$G$12)*100</f>
        <v>5.025125628140704</v>
      </c>
      <c r="E1048565" s="623">
        <f>(E12/$G$12)*100</f>
        <v>42.462311557788944</v>
      </c>
      <c r="F1048565" s="623">
        <f>(F12/$G$12)*100</f>
        <v>51.256281407035175</v>
      </c>
      <c r="G1048565" s="572"/>
      <c r="H1048565" s="572"/>
    </row>
    <row r="1048566" spans="1:8">
      <c r="A1048566" s="610"/>
      <c r="B1048566" s="624"/>
      <c r="C1048566" s="624"/>
      <c r="D1048566" s="624"/>
      <c r="E1048566" s="624"/>
      <c r="F1048566" s="624"/>
      <c r="G1048566" s="572"/>
      <c r="H1048566" s="572"/>
    </row>
    <row r="1048567" spans="1:8" ht="30">
      <c r="A1048567" s="572"/>
      <c r="B1048567" s="611" t="s">
        <v>601</v>
      </c>
      <c r="C1048567" s="613" t="s">
        <v>266</v>
      </c>
      <c r="D1048567" s="611" t="s">
        <v>115</v>
      </c>
      <c r="E1048567" s="611" t="s">
        <v>114</v>
      </c>
      <c r="F1048567" s="611" t="s">
        <v>106</v>
      </c>
      <c r="G1048567" s="572"/>
      <c r="H1048567" s="572"/>
    </row>
    <row r="1048568" spans="1:8" ht="14.25">
      <c r="A1048568" s="622" t="s">
        <v>168</v>
      </c>
      <c r="B1048568" s="628">
        <f>(G19/$G$18)*100</f>
        <v>0.20325203252032523</v>
      </c>
      <c r="C1048568" s="628">
        <f>(G20/$G$18)*100</f>
        <v>1.4227642276422763</v>
      </c>
      <c r="D1048568" s="628">
        <f>(G21/$G$18)*100</f>
        <v>2.8455284552845526</v>
      </c>
      <c r="E1048568" s="628">
        <f>(G22/$G$18)*100</f>
        <v>23.373983739837399</v>
      </c>
      <c r="F1048568" s="628">
        <f>(G23/$G$18)*100</f>
        <v>72.154471544715449</v>
      </c>
      <c r="G1048568" s="572"/>
      <c r="H1048568" s="572"/>
    </row>
    <row r="1048569" spans="1:8" ht="14.25">
      <c r="A1048569" s="622" t="s">
        <v>167</v>
      </c>
      <c r="B1048569" s="628">
        <f>(G13/$G$12)*100</f>
        <v>0</v>
      </c>
      <c r="C1048569" s="628">
        <f>(G14/$G$12)*100</f>
        <v>1.256281407035176</v>
      </c>
      <c r="D1048569" s="628">
        <f>(G15/$G$12)*100</f>
        <v>2.2613065326633168</v>
      </c>
      <c r="E1048569" s="628">
        <f>(G16/$G$12)*100</f>
        <v>41.206030150753769</v>
      </c>
      <c r="F1048569" s="628">
        <f>(G17/$G$12)*100</f>
        <v>55.276381909547737</v>
      </c>
      <c r="G1048569" s="572"/>
      <c r="H1048569" s="572"/>
    </row>
    <row r="1048570" spans="1:8">
      <c r="A1048570" s="572"/>
      <c r="B1048570" s="610"/>
      <c r="C1048570" s="572"/>
      <c r="D1048570" s="572"/>
      <c r="E1048570" s="572"/>
      <c r="F1048570" s="572"/>
      <c r="G1048570" s="572"/>
      <c r="H1048570" s="572"/>
    </row>
    <row r="1048571" spans="1:8">
      <c r="A1048571" s="572"/>
      <c r="B1048571" s="610"/>
      <c r="C1048571" s="572"/>
      <c r="D1048571" s="572"/>
      <c r="E1048571" s="572"/>
      <c r="F1048571" s="572"/>
      <c r="G1048571" s="572"/>
      <c r="H1048571" s="572"/>
    </row>
    <row r="1048572" spans="1:8">
      <c r="A1048572" s="572"/>
      <c r="B1048572" s="610"/>
      <c r="C1048572" s="572"/>
      <c r="D1048572" s="572"/>
      <c r="E1048572" s="572"/>
      <c r="F1048572" s="572"/>
      <c r="G1048572" s="572"/>
      <c r="H1048572" s="572"/>
    </row>
  </sheetData>
  <mergeCells count="7">
    <mergeCell ref="A4:A5"/>
    <mergeCell ref="B4:D4"/>
    <mergeCell ref="H4:H5"/>
    <mergeCell ref="H1:H2"/>
    <mergeCell ref="A1:A2"/>
    <mergeCell ref="E4:F4"/>
    <mergeCell ref="G4:G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9ADEF-BC04-4B75-B5B4-FAFE1B155560}">
  <sheetPr>
    <tabColor rgb="FFDACFAA"/>
  </sheetPr>
  <dimension ref="A1:J1048532"/>
  <sheetViews>
    <sheetView showGridLines="0" rightToLeft="1" zoomScaleNormal="100" zoomScaleSheetLayoutView="100" workbookViewId="0"/>
  </sheetViews>
  <sheetFormatPr defaultColWidth="9.140625" defaultRowHeight="12.75"/>
  <cols>
    <col min="1" max="1" width="9.140625" style="3" customWidth="1"/>
    <col min="2" max="2" width="9.140625" style="2" customWidth="1"/>
    <col min="3" max="9" width="9.140625" style="3" customWidth="1"/>
    <col min="10" max="16384" width="9.140625" style="3"/>
  </cols>
  <sheetData>
    <row r="1" spans="1:10" ht="18" customHeight="1">
      <c r="A1" s="202" t="s">
        <v>365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0" ht="21" customHeight="1">
      <c r="A2" s="457" t="s">
        <v>536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0" ht="28.5">
      <c r="A3" s="278" t="s">
        <v>537</v>
      </c>
      <c r="B3" s="441"/>
      <c r="C3" s="441"/>
      <c r="D3" s="441"/>
      <c r="E3" s="441"/>
      <c r="F3" s="441"/>
      <c r="G3" s="441"/>
      <c r="H3" s="441"/>
      <c r="I3" s="441"/>
      <c r="J3" s="441"/>
    </row>
    <row r="4" spans="1:10" ht="15" customHeight="1">
      <c r="A4" s="161"/>
      <c r="B4" s="161"/>
      <c r="C4" s="161"/>
      <c r="D4" s="161"/>
      <c r="E4" s="161"/>
      <c r="F4" s="161"/>
      <c r="G4" s="161"/>
      <c r="H4" s="161"/>
      <c r="I4" s="161"/>
    </row>
    <row r="22" spans="1:10" ht="18" customHeight="1">
      <c r="A22" s="202" t="s">
        <v>366</v>
      </c>
      <c r="B22" s="444"/>
      <c r="C22" s="444"/>
      <c r="D22" s="444"/>
      <c r="E22" s="444"/>
      <c r="F22" s="444"/>
      <c r="G22" s="444"/>
      <c r="H22" s="444"/>
      <c r="I22" s="444"/>
      <c r="J22" s="444"/>
    </row>
    <row r="23" spans="1:10" ht="21" customHeight="1">
      <c r="A23" s="320" t="s">
        <v>539</v>
      </c>
      <c r="B23" s="448"/>
      <c r="C23" s="448"/>
      <c r="D23" s="448"/>
      <c r="E23" s="448"/>
      <c r="F23" s="448"/>
      <c r="G23" s="448"/>
      <c r="H23" s="448"/>
      <c r="I23" s="448"/>
      <c r="J23" s="448"/>
    </row>
    <row r="24" spans="1:10" ht="21" customHeight="1">
      <c r="A24" s="278" t="s">
        <v>538</v>
      </c>
      <c r="B24" s="441"/>
      <c r="C24" s="441"/>
      <c r="D24" s="441"/>
      <c r="E24" s="441"/>
      <c r="F24" s="441"/>
      <c r="G24" s="441"/>
      <c r="H24" s="441"/>
      <c r="I24" s="441"/>
      <c r="J24" s="441"/>
    </row>
    <row r="25" spans="1:10">
      <c r="A25" s="201"/>
      <c r="B25" s="449"/>
      <c r="C25" s="201"/>
      <c r="D25" s="201"/>
      <c r="E25" s="201"/>
      <c r="F25" s="201"/>
      <c r="G25" s="201"/>
      <c r="H25" s="201"/>
      <c r="I25" s="201"/>
      <c r="J25" s="201"/>
    </row>
    <row r="1048526" spans="1:7" ht="15">
      <c r="A1048526" s="2"/>
      <c r="B1048526" s="162"/>
      <c r="C1048526" s="162"/>
      <c r="D1048526" s="162"/>
      <c r="E1048526" s="162"/>
      <c r="F1048526" s="162"/>
      <c r="G1048526" s="162"/>
    </row>
    <row r="1048527" spans="1:7" ht="14.25">
      <c r="A1048527" s="152"/>
      <c r="B1048527" s="160"/>
      <c r="C1048527" s="160"/>
      <c r="D1048527" s="160"/>
      <c r="E1048527" s="160"/>
      <c r="F1048527" s="160"/>
      <c r="G1048527" s="160"/>
    </row>
    <row r="1048528" spans="1:7" ht="14.25">
      <c r="A1048528" s="152"/>
      <c r="B1048528" s="160"/>
      <c r="C1048528" s="160"/>
      <c r="D1048528" s="160"/>
      <c r="E1048528" s="160"/>
      <c r="F1048528" s="160"/>
      <c r="G1048528" s="160"/>
    </row>
    <row r="1048529" spans="1:7">
      <c r="A1048529" s="2"/>
      <c r="B1048529" s="9"/>
      <c r="C1048529" s="9"/>
      <c r="D1048529" s="9"/>
      <c r="E1048529" s="9"/>
      <c r="F1048529" s="9"/>
      <c r="G1048529" s="9"/>
    </row>
    <row r="1048530" spans="1:7">
      <c r="B1048530" s="163"/>
      <c r="C1048530" s="163"/>
      <c r="D1048530" s="163"/>
      <c r="E1048530" s="163"/>
      <c r="F1048530" s="163"/>
      <c r="G1048530" s="163"/>
    </row>
    <row r="1048531" spans="1:7" ht="14.25">
      <c r="A1048531" s="152"/>
      <c r="B1048531" s="154"/>
      <c r="C1048531" s="154"/>
      <c r="D1048531" s="154"/>
      <c r="E1048531" s="154"/>
      <c r="F1048531" s="154"/>
      <c r="G1048531" s="154"/>
    </row>
    <row r="1048532" spans="1:7" ht="14.25">
      <c r="A1048532" s="152"/>
      <c r="B1048532" s="154"/>
      <c r="C1048532" s="154"/>
      <c r="D1048532" s="154"/>
      <c r="E1048532" s="154"/>
      <c r="F1048532" s="154"/>
      <c r="G1048532" s="154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1048571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2" width="6.28515625" style="2" customWidth="1"/>
    <col min="3" max="11" width="6.28515625" style="3" customWidth="1"/>
    <col min="12" max="12" width="19.7109375" style="3" customWidth="1"/>
    <col min="13" max="16384" width="9.140625" style="3"/>
  </cols>
  <sheetData>
    <row r="1" spans="1:13" ht="23.25">
      <c r="A1" s="715" t="s">
        <v>241</v>
      </c>
      <c r="B1" s="307" t="s">
        <v>546</v>
      </c>
      <c r="C1" s="193"/>
      <c r="D1" s="193"/>
      <c r="E1" s="193"/>
      <c r="F1" s="193"/>
      <c r="G1" s="193"/>
      <c r="H1" s="193"/>
      <c r="I1" s="229"/>
      <c r="J1" s="193"/>
      <c r="K1" s="193"/>
      <c r="L1" s="716">
        <v>2021</v>
      </c>
    </row>
    <row r="2" spans="1:13" ht="30" customHeight="1">
      <c r="A2" s="715"/>
      <c r="B2" s="306" t="s">
        <v>256</v>
      </c>
      <c r="C2" s="194"/>
      <c r="D2" s="194"/>
      <c r="E2" s="194"/>
      <c r="F2" s="194"/>
      <c r="G2" s="194"/>
      <c r="H2" s="194"/>
      <c r="I2" s="194"/>
      <c r="J2" s="194"/>
      <c r="K2" s="194"/>
      <c r="L2" s="716"/>
    </row>
    <row r="3" spans="1:13" s="19" customFormat="1" ht="14.25">
      <c r="B3" s="69"/>
      <c r="L3" s="62"/>
    </row>
    <row r="4" spans="1:13" s="9" customFormat="1" ht="18.75">
      <c r="A4" s="689" t="s">
        <v>124</v>
      </c>
      <c r="B4" s="323" t="s">
        <v>117</v>
      </c>
      <c r="C4" s="243"/>
      <c r="D4" s="238"/>
      <c r="E4" s="240"/>
      <c r="F4" s="240"/>
      <c r="G4" s="239"/>
      <c r="H4" s="239"/>
      <c r="I4" s="239"/>
      <c r="J4" s="324" t="s">
        <v>103</v>
      </c>
      <c r="K4" s="687" t="s">
        <v>285</v>
      </c>
      <c r="L4" s="691" t="s">
        <v>67</v>
      </c>
    </row>
    <row r="5" spans="1:13" s="2" customFormat="1" ht="57.75" customHeight="1">
      <c r="A5" s="689"/>
      <c r="B5" s="530" t="s">
        <v>62</v>
      </c>
      <c r="C5" s="531" t="s">
        <v>42</v>
      </c>
      <c r="D5" s="531" t="s">
        <v>60</v>
      </c>
      <c r="E5" s="531" t="s">
        <v>43</v>
      </c>
      <c r="F5" s="531" t="s">
        <v>61</v>
      </c>
      <c r="G5" s="531" t="s">
        <v>44</v>
      </c>
      <c r="H5" s="531" t="s">
        <v>45</v>
      </c>
      <c r="I5" s="531" t="s">
        <v>46</v>
      </c>
      <c r="J5" s="532" t="s">
        <v>98</v>
      </c>
      <c r="K5" s="687"/>
      <c r="L5" s="691"/>
    </row>
    <row r="6" spans="1:13" s="2" customFormat="1" ht="21" customHeight="1">
      <c r="A6" s="97" t="s">
        <v>50</v>
      </c>
      <c r="B6" s="119">
        <f t="shared" ref="B6:K6" si="0">SUM(B7:B11)</f>
        <v>2</v>
      </c>
      <c r="C6" s="119">
        <f t="shared" si="0"/>
        <v>603</v>
      </c>
      <c r="D6" s="119">
        <f t="shared" si="0"/>
        <v>2571</v>
      </c>
      <c r="E6" s="119">
        <f t="shared" si="0"/>
        <v>1837</v>
      </c>
      <c r="F6" s="119">
        <f t="shared" si="0"/>
        <v>668</v>
      </c>
      <c r="G6" s="119">
        <f t="shared" si="0"/>
        <v>338</v>
      </c>
      <c r="H6" s="119">
        <f t="shared" si="0"/>
        <v>158</v>
      </c>
      <c r="I6" s="119">
        <f t="shared" si="0"/>
        <v>81</v>
      </c>
      <c r="J6" s="119">
        <f t="shared" si="0"/>
        <v>111</v>
      </c>
      <c r="K6" s="119">
        <f t="shared" si="0"/>
        <v>6369</v>
      </c>
      <c r="L6" s="103" t="s">
        <v>19</v>
      </c>
      <c r="M6" s="658"/>
    </row>
    <row r="7" spans="1:13" s="9" customFormat="1" ht="15.95" customHeight="1">
      <c r="A7" s="101" t="s">
        <v>255</v>
      </c>
      <c r="B7" s="104">
        <f t="shared" ref="B7:K7" si="1">B13+B19</f>
        <v>0</v>
      </c>
      <c r="C7" s="104">
        <f t="shared" si="1"/>
        <v>0</v>
      </c>
      <c r="D7" s="104">
        <f t="shared" si="1"/>
        <v>0</v>
      </c>
      <c r="E7" s="104">
        <f t="shared" si="1"/>
        <v>0</v>
      </c>
      <c r="F7" s="104">
        <f t="shared" si="1"/>
        <v>0</v>
      </c>
      <c r="G7" s="104">
        <f t="shared" si="1"/>
        <v>0</v>
      </c>
      <c r="H7" s="104">
        <f t="shared" si="1"/>
        <v>1</v>
      </c>
      <c r="I7" s="104">
        <f t="shared" si="1"/>
        <v>0</v>
      </c>
      <c r="J7" s="113">
        <f t="shared" si="1"/>
        <v>1</v>
      </c>
      <c r="K7" s="109">
        <f t="shared" si="1"/>
        <v>2</v>
      </c>
      <c r="L7" s="99" t="s">
        <v>118</v>
      </c>
      <c r="M7" s="658"/>
    </row>
    <row r="8" spans="1:13" s="9" customFormat="1" ht="15.95" customHeight="1">
      <c r="A8" s="102" t="s">
        <v>252</v>
      </c>
      <c r="B8" s="108">
        <f t="shared" ref="B8:K8" si="2">B14+B20</f>
        <v>1</v>
      </c>
      <c r="C8" s="108">
        <f t="shared" si="2"/>
        <v>7</v>
      </c>
      <c r="D8" s="108">
        <f t="shared" si="2"/>
        <v>8</v>
      </c>
      <c r="E8" s="108">
        <f t="shared" si="2"/>
        <v>6</v>
      </c>
      <c r="F8" s="108">
        <f t="shared" si="2"/>
        <v>7</v>
      </c>
      <c r="G8" s="108">
        <f t="shared" si="2"/>
        <v>3</v>
      </c>
      <c r="H8" s="108">
        <f t="shared" si="2"/>
        <v>4</v>
      </c>
      <c r="I8" s="108">
        <f t="shared" si="2"/>
        <v>2</v>
      </c>
      <c r="J8" s="112">
        <f t="shared" si="2"/>
        <v>7</v>
      </c>
      <c r="K8" s="107">
        <f t="shared" si="2"/>
        <v>45</v>
      </c>
      <c r="L8" s="100" t="s">
        <v>78</v>
      </c>
      <c r="M8" s="658"/>
    </row>
    <row r="9" spans="1:13" s="9" customFormat="1" ht="15.95" customHeight="1">
      <c r="A9" s="101" t="s">
        <v>65</v>
      </c>
      <c r="B9" s="104">
        <f t="shared" ref="B9:K9" si="3">B15+B21</f>
        <v>1</v>
      </c>
      <c r="C9" s="104">
        <f t="shared" si="3"/>
        <v>28</v>
      </c>
      <c r="D9" s="104">
        <f t="shared" si="3"/>
        <v>33</v>
      </c>
      <c r="E9" s="104">
        <f t="shared" si="3"/>
        <v>38</v>
      </c>
      <c r="F9" s="104">
        <f t="shared" si="3"/>
        <v>26</v>
      </c>
      <c r="G9" s="104">
        <f t="shared" si="3"/>
        <v>19</v>
      </c>
      <c r="H9" s="104">
        <f t="shared" si="3"/>
        <v>9</v>
      </c>
      <c r="I9" s="104">
        <f t="shared" si="3"/>
        <v>4</v>
      </c>
      <c r="J9" s="113">
        <f t="shared" si="3"/>
        <v>11</v>
      </c>
      <c r="K9" s="109">
        <f t="shared" si="3"/>
        <v>169</v>
      </c>
      <c r="L9" s="99" t="s">
        <v>79</v>
      </c>
      <c r="M9" s="658"/>
    </row>
    <row r="10" spans="1:13" s="9" customFormat="1" ht="15.95" customHeight="1">
      <c r="A10" s="102" t="s">
        <v>66</v>
      </c>
      <c r="B10" s="108">
        <f t="shared" ref="B10:K10" si="4">B16+B22</f>
        <v>0</v>
      </c>
      <c r="C10" s="108">
        <f t="shared" si="4"/>
        <v>351</v>
      </c>
      <c r="D10" s="108">
        <f t="shared" si="4"/>
        <v>936</v>
      </c>
      <c r="E10" s="108">
        <f t="shared" si="4"/>
        <v>313</v>
      </c>
      <c r="F10" s="108">
        <f t="shared" si="4"/>
        <v>144</v>
      </c>
      <c r="G10" s="108">
        <f t="shared" si="4"/>
        <v>102</v>
      </c>
      <c r="H10" s="108">
        <f t="shared" si="4"/>
        <v>48</v>
      </c>
      <c r="I10" s="108">
        <f t="shared" si="4"/>
        <v>28</v>
      </c>
      <c r="J10" s="112">
        <f t="shared" si="4"/>
        <v>29</v>
      </c>
      <c r="K10" s="107">
        <f t="shared" si="4"/>
        <v>1951</v>
      </c>
      <c r="L10" s="100" t="s">
        <v>80</v>
      </c>
      <c r="M10" s="658"/>
    </row>
    <row r="11" spans="1:13" s="9" customFormat="1" ht="15.95" customHeight="1">
      <c r="A11" s="101" t="s">
        <v>105</v>
      </c>
      <c r="B11" s="104">
        <f t="shared" ref="B11:K11" si="5">B17+B23</f>
        <v>0</v>
      </c>
      <c r="C11" s="104">
        <f t="shared" si="5"/>
        <v>217</v>
      </c>
      <c r="D11" s="104">
        <f t="shared" si="5"/>
        <v>1594</v>
      </c>
      <c r="E11" s="104">
        <f t="shared" si="5"/>
        <v>1480</v>
      </c>
      <c r="F11" s="104">
        <f t="shared" si="5"/>
        <v>491</v>
      </c>
      <c r="G11" s="104">
        <f t="shared" si="5"/>
        <v>214</v>
      </c>
      <c r="H11" s="104">
        <f t="shared" si="5"/>
        <v>96</v>
      </c>
      <c r="I11" s="104">
        <f t="shared" si="5"/>
        <v>47</v>
      </c>
      <c r="J11" s="113">
        <f t="shared" si="5"/>
        <v>63</v>
      </c>
      <c r="K11" s="109">
        <f t="shared" si="5"/>
        <v>4202</v>
      </c>
      <c r="L11" s="99" t="s">
        <v>104</v>
      </c>
      <c r="M11" s="658"/>
    </row>
    <row r="12" spans="1:13" s="2" customFormat="1" ht="21" customHeight="1">
      <c r="A12" s="97" t="s">
        <v>54</v>
      </c>
      <c r="B12" s="119">
        <f t="shared" ref="B12:K12" si="6">SUM(B13:B17)</f>
        <v>2</v>
      </c>
      <c r="C12" s="119">
        <f t="shared" si="6"/>
        <v>540</v>
      </c>
      <c r="D12" s="119">
        <f t="shared" si="6"/>
        <v>2328</v>
      </c>
      <c r="E12" s="119">
        <f t="shared" si="6"/>
        <v>1506</v>
      </c>
      <c r="F12" s="119">
        <f t="shared" si="6"/>
        <v>522</v>
      </c>
      <c r="G12" s="119">
        <f t="shared" si="6"/>
        <v>276</v>
      </c>
      <c r="H12" s="119">
        <f t="shared" si="6"/>
        <v>136</v>
      </c>
      <c r="I12" s="119">
        <f t="shared" si="6"/>
        <v>72</v>
      </c>
      <c r="J12" s="119">
        <f t="shared" si="6"/>
        <v>97</v>
      </c>
      <c r="K12" s="119">
        <f t="shared" si="6"/>
        <v>5479</v>
      </c>
      <c r="L12" s="103" t="s">
        <v>17</v>
      </c>
      <c r="M12" s="658"/>
    </row>
    <row r="13" spans="1:13" s="9" customFormat="1" ht="15.95" customHeight="1">
      <c r="A13" s="101" t="s">
        <v>255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13">
        <v>1</v>
      </c>
      <c r="K13" s="109">
        <f t="shared" ref="K13:K17" si="7">SUM(B13:J13)</f>
        <v>1</v>
      </c>
      <c r="L13" s="99" t="s">
        <v>118</v>
      </c>
      <c r="M13" s="658"/>
    </row>
    <row r="14" spans="1:13" s="9" customFormat="1" ht="15.95" customHeight="1">
      <c r="A14" s="102" t="s">
        <v>252</v>
      </c>
      <c r="B14" s="108">
        <v>1</v>
      </c>
      <c r="C14" s="108">
        <v>4</v>
      </c>
      <c r="D14" s="108">
        <v>5</v>
      </c>
      <c r="E14" s="108">
        <v>4</v>
      </c>
      <c r="F14" s="108">
        <v>3</v>
      </c>
      <c r="G14" s="108">
        <v>3</v>
      </c>
      <c r="H14" s="108">
        <v>4</v>
      </c>
      <c r="I14" s="108">
        <v>2</v>
      </c>
      <c r="J14" s="112">
        <v>7</v>
      </c>
      <c r="K14" s="107">
        <f t="shared" si="7"/>
        <v>33</v>
      </c>
      <c r="L14" s="100" t="s">
        <v>78</v>
      </c>
      <c r="M14" s="658"/>
    </row>
    <row r="15" spans="1:13" s="9" customFormat="1" ht="15.95" customHeight="1">
      <c r="A15" s="101" t="s">
        <v>65</v>
      </c>
      <c r="B15" s="104">
        <v>1</v>
      </c>
      <c r="C15" s="104">
        <v>21</v>
      </c>
      <c r="D15" s="104">
        <v>27</v>
      </c>
      <c r="E15" s="104">
        <v>31</v>
      </c>
      <c r="F15" s="104">
        <v>25</v>
      </c>
      <c r="G15" s="104">
        <v>17</v>
      </c>
      <c r="H15" s="104">
        <v>9</v>
      </c>
      <c r="I15" s="104">
        <v>4</v>
      </c>
      <c r="J15" s="113">
        <v>11</v>
      </c>
      <c r="K15" s="109">
        <f t="shared" si="7"/>
        <v>146</v>
      </c>
      <c r="L15" s="99" t="s">
        <v>79</v>
      </c>
      <c r="M15" s="658"/>
    </row>
    <row r="16" spans="1:13" s="9" customFormat="1" ht="15.95" customHeight="1">
      <c r="A16" s="102" t="s">
        <v>66</v>
      </c>
      <c r="B16" s="108">
        <v>0</v>
      </c>
      <c r="C16" s="108">
        <v>309</v>
      </c>
      <c r="D16" s="108">
        <v>802</v>
      </c>
      <c r="E16" s="108">
        <v>262</v>
      </c>
      <c r="F16" s="108">
        <v>121</v>
      </c>
      <c r="G16" s="108">
        <v>88</v>
      </c>
      <c r="H16" s="108">
        <v>39</v>
      </c>
      <c r="I16" s="108">
        <v>26</v>
      </c>
      <c r="J16" s="112">
        <v>25</v>
      </c>
      <c r="K16" s="107">
        <f t="shared" si="7"/>
        <v>1672</v>
      </c>
      <c r="L16" s="100" t="s">
        <v>80</v>
      </c>
      <c r="M16" s="658"/>
    </row>
    <row r="17" spans="1:13" s="9" customFormat="1" ht="15.95" customHeight="1">
      <c r="A17" s="101" t="s">
        <v>105</v>
      </c>
      <c r="B17" s="104">
        <v>0</v>
      </c>
      <c r="C17" s="104">
        <v>206</v>
      </c>
      <c r="D17" s="104">
        <v>1494</v>
      </c>
      <c r="E17" s="104">
        <v>1209</v>
      </c>
      <c r="F17" s="104">
        <v>373</v>
      </c>
      <c r="G17" s="104">
        <v>168</v>
      </c>
      <c r="H17" s="104">
        <v>84</v>
      </c>
      <c r="I17" s="104">
        <v>40</v>
      </c>
      <c r="J17" s="113">
        <v>53</v>
      </c>
      <c r="K17" s="109">
        <f t="shared" si="7"/>
        <v>3627</v>
      </c>
      <c r="L17" s="99" t="s">
        <v>104</v>
      </c>
      <c r="M17" s="658"/>
    </row>
    <row r="18" spans="1:13" s="2" customFormat="1" ht="21" customHeight="1">
      <c r="A18" s="97" t="s">
        <v>70</v>
      </c>
      <c r="B18" s="119">
        <f t="shared" ref="B18:K18" si="8">SUM(B19:B23)</f>
        <v>0</v>
      </c>
      <c r="C18" s="119">
        <f t="shared" si="8"/>
        <v>63</v>
      </c>
      <c r="D18" s="119">
        <f t="shared" si="8"/>
        <v>243</v>
      </c>
      <c r="E18" s="119">
        <f t="shared" si="8"/>
        <v>331</v>
      </c>
      <c r="F18" s="119">
        <f t="shared" si="8"/>
        <v>146</v>
      </c>
      <c r="G18" s="119">
        <f t="shared" si="8"/>
        <v>62</v>
      </c>
      <c r="H18" s="119">
        <f t="shared" si="8"/>
        <v>22</v>
      </c>
      <c r="I18" s="119">
        <f t="shared" si="8"/>
        <v>9</v>
      </c>
      <c r="J18" s="119">
        <f t="shared" si="8"/>
        <v>14</v>
      </c>
      <c r="K18" s="119">
        <f t="shared" si="8"/>
        <v>890</v>
      </c>
      <c r="L18" s="103" t="s">
        <v>16</v>
      </c>
      <c r="M18" s="658"/>
    </row>
    <row r="19" spans="1:13" s="9" customFormat="1" ht="15.95" customHeight="1">
      <c r="A19" s="101" t="s">
        <v>255</v>
      </c>
      <c r="B19" s="104">
        <v>0</v>
      </c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1</v>
      </c>
      <c r="I19" s="104">
        <v>0</v>
      </c>
      <c r="J19" s="113">
        <v>0</v>
      </c>
      <c r="K19" s="109">
        <f t="shared" ref="K19:K23" si="9">SUM(B19:J19)</f>
        <v>1</v>
      </c>
      <c r="L19" s="99" t="s">
        <v>118</v>
      </c>
      <c r="M19" s="658"/>
    </row>
    <row r="20" spans="1:13" s="9" customFormat="1" ht="15.95" customHeight="1">
      <c r="A20" s="102" t="s">
        <v>252</v>
      </c>
      <c r="B20" s="108">
        <v>0</v>
      </c>
      <c r="C20" s="108">
        <v>3</v>
      </c>
      <c r="D20" s="108">
        <v>3</v>
      </c>
      <c r="E20" s="108">
        <v>2</v>
      </c>
      <c r="F20" s="108">
        <v>4</v>
      </c>
      <c r="G20" s="108">
        <v>0</v>
      </c>
      <c r="H20" s="108">
        <v>0</v>
      </c>
      <c r="I20" s="108">
        <v>0</v>
      </c>
      <c r="J20" s="112">
        <v>0</v>
      </c>
      <c r="K20" s="107">
        <f t="shared" si="9"/>
        <v>12</v>
      </c>
      <c r="L20" s="100" t="s">
        <v>78</v>
      </c>
      <c r="M20" s="658"/>
    </row>
    <row r="21" spans="1:13" s="9" customFormat="1" ht="15.95" customHeight="1">
      <c r="A21" s="101" t="s">
        <v>65</v>
      </c>
      <c r="B21" s="104">
        <v>0</v>
      </c>
      <c r="C21" s="104">
        <v>7</v>
      </c>
      <c r="D21" s="104">
        <v>6</v>
      </c>
      <c r="E21" s="104">
        <v>7</v>
      </c>
      <c r="F21" s="104">
        <v>1</v>
      </c>
      <c r="G21" s="104">
        <v>2</v>
      </c>
      <c r="H21" s="104">
        <v>0</v>
      </c>
      <c r="I21" s="104">
        <v>0</v>
      </c>
      <c r="J21" s="113">
        <v>0</v>
      </c>
      <c r="K21" s="109">
        <f t="shared" si="9"/>
        <v>23</v>
      </c>
      <c r="L21" s="99" t="s">
        <v>79</v>
      </c>
      <c r="M21" s="658"/>
    </row>
    <row r="22" spans="1:13" s="9" customFormat="1" ht="15.95" customHeight="1">
      <c r="A22" s="102" t="s">
        <v>66</v>
      </c>
      <c r="B22" s="108">
        <v>0</v>
      </c>
      <c r="C22" s="108">
        <v>42</v>
      </c>
      <c r="D22" s="108">
        <v>134</v>
      </c>
      <c r="E22" s="108">
        <v>51</v>
      </c>
      <c r="F22" s="108">
        <v>23</v>
      </c>
      <c r="G22" s="108">
        <v>14</v>
      </c>
      <c r="H22" s="108">
        <v>9</v>
      </c>
      <c r="I22" s="108">
        <v>2</v>
      </c>
      <c r="J22" s="112">
        <v>4</v>
      </c>
      <c r="K22" s="107">
        <f t="shared" si="9"/>
        <v>279</v>
      </c>
      <c r="L22" s="100" t="s">
        <v>80</v>
      </c>
      <c r="M22" s="658"/>
    </row>
    <row r="23" spans="1:13" s="9" customFormat="1" ht="15.95" customHeight="1" thickBot="1">
      <c r="A23" s="237" t="s">
        <v>105</v>
      </c>
      <c r="B23" s="235">
        <v>0</v>
      </c>
      <c r="C23" s="235">
        <v>11</v>
      </c>
      <c r="D23" s="235">
        <v>100</v>
      </c>
      <c r="E23" s="235">
        <v>271</v>
      </c>
      <c r="F23" s="235">
        <v>118</v>
      </c>
      <c r="G23" s="235">
        <v>46</v>
      </c>
      <c r="H23" s="235">
        <v>12</v>
      </c>
      <c r="I23" s="235">
        <v>7</v>
      </c>
      <c r="J23" s="241">
        <v>10</v>
      </c>
      <c r="K23" s="236">
        <f t="shared" si="9"/>
        <v>575</v>
      </c>
      <c r="L23" s="242" t="s">
        <v>104</v>
      </c>
      <c r="M23" s="658"/>
    </row>
    <row r="24" spans="1:13" ht="15.75" thickTop="1">
      <c r="A24" s="146" t="s">
        <v>99</v>
      </c>
      <c r="B24" s="72"/>
      <c r="C24" s="145"/>
      <c r="D24" s="145"/>
      <c r="E24" s="145"/>
      <c r="F24" s="145"/>
      <c r="G24" s="145"/>
      <c r="H24" s="145"/>
      <c r="I24" s="145"/>
      <c r="J24" s="145"/>
      <c r="K24" s="145"/>
      <c r="L24" s="270" t="s">
        <v>100</v>
      </c>
      <c r="M24" s="658"/>
    </row>
    <row r="25" spans="1:13" ht="21" customHeight="1">
      <c r="A25" s="269" t="s">
        <v>279</v>
      </c>
      <c r="B25" s="144"/>
      <c r="C25" s="144"/>
      <c r="D25" s="145"/>
      <c r="E25" s="145"/>
      <c r="F25" s="145"/>
      <c r="G25" s="145"/>
      <c r="H25" s="146"/>
      <c r="J25" s="158"/>
      <c r="K25" s="158"/>
      <c r="L25" s="270" t="s">
        <v>230</v>
      </c>
      <c r="M25" s="658"/>
    </row>
    <row r="26" spans="1:13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7"/>
    </row>
    <row r="34" spans="2:2">
      <c r="B34" s="3"/>
    </row>
    <row r="66" spans="2:2" ht="13.5" thickBot="1"/>
    <row r="67" spans="2:2" ht="15" thickBot="1">
      <c r="B67" s="70"/>
    </row>
    <row r="68" spans="2:2" ht="14.25">
      <c r="B68" s="70"/>
    </row>
    <row r="69" spans="2:2" ht="14.25">
      <c r="B69" s="71"/>
    </row>
    <row r="70" spans="2:2" ht="14.25">
      <c r="B70" s="71"/>
    </row>
    <row r="71" spans="2:2" ht="14.25">
      <c r="B71" s="71"/>
    </row>
    <row r="72" spans="2:2" ht="14.25">
      <c r="B72" s="71"/>
    </row>
    <row r="73" spans="2:2" ht="14.25">
      <c r="B73" s="71"/>
    </row>
    <row r="74" spans="2:2" ht="14.25">
      <c r="B74" s="71"/>
    </row>
    <row r="75" spans="2:2" ht="14.25">
      <c r="B75" s="71"/>
    </row>
    <row r="76" spans="2:2" ht="14.25">
      <c r="B76" s="71"/>
    </row>
    <row r="77" spans="2:2" ht="14.25">
      <c r="B77" s="71"/>
    </row>
    <row r="78" spans="2:2" ht="14.25">
      <c r="B78" s="71"/>
    </row>
    <row r="79" spans="2:2" ht="14.25">
      <c r="B79" s="71"/>
    </row>
    <row r="80" spans="2:2" ht="15" thickBot="1">
      <c r="B80" s="71"/>
    </row>
    <row r="81" spans="2:2" ht="14.25">
      <c r="B81" s="70"/>
    </row>
    <row r="82" spans="2:2" ht="14.25">
      <c r="B82" s="71"/>
    </row>
    <row r="83" spans="2:2" ht="14.25">
      <c r="B83" s="71"/>
    </row>
    <row r="84" spans="2:2" ht="14.25">
      <c r="B84" s="71"/>
    </row>
    <row r="85" spans="2:2" ht="14.25">
      <c r="B85" s="71"/>
    </row>
    <row r="86" spans="2:2" ht="14.25">
      <c r="B86" s="71"/>
    </row>
    <row r="87" spans="2:2" ht="14.25">
      <c r="B87" s="71"/>
    </row>
    <row r="88" spans="2:2" ht="15" thickBot="1">
      <c r="B88" s="71"/>
    </row>
    <row r="89" spans="2:2" ht="14.25">
      <c r="B89" s="70"/>
    </row>
    <row r="90" spans="2:2" ht="14.25">
      <c r="B90" s="71"/>
    </row>
    <row r="91" spans="2:2" ht="14.25">
      <c r="B91" s="71"/>
    </row>
    <row r="1048557" spans="1:12">
      <c r="A1048557" s="572"/>
      <c r="B1048557" s="610"/>
      <c r="C1048557" s="572"/>
      <c r="D1048557" s="572"/>
      <c r="E1048557" s="572"/>
      <c r="F1048557" s="572"/>
      <c r="G1048557" s="572"/>
      <c r="H1048557" s="572"/>
      <c r="I1048557" s="572"/>
      <c r="J1048557" s="572"/>
      <c r="K1048557" s="572"/>
      <c r="L1048557" s="572"/>
    </row>
    <row r="1048558" spans="1:12">
      <c r="A1048558" s="572"/>
      <c r="B1048558" s="610"/>
      <c r="C1048558" s="572"/>
      <c r="D1048558" s="572"/>
      <c r="E1048558" s="572"/>
      <c r="F1048558" s="572"/>
      <c r="G1048558" s="572"/>
      <c r="H1048558" s="572"/>
      <c r="I1048558" s="572"/>
      <c r="J1048558" s="572"/>
      <c r="K1048558" s="572"/>
      <c r="L1048558" s="572"/>
    </row>
    <row r="1048559" spans="1:12">
      <c r="A1048559" s="572"/>
      <c r="B1048559" s="610"/>
      <c r="C1048559" s="572"/>
      <c r="D1048559" s="572"/>
      <c r="E1048559" s="572"/>
      <c r="F1048559" s="572"/>
      <c r="G1048559" s="572"/>
      <c r="H1048559" s="572"/>
      <c r="I1048559" s="572"/>
      <c r="J1048559" s="572"/>
      <c r="K1048559" s="572"/>
      <c r="L1048559" s="572"/>
    </row>
    <row r="1048560" spans="1:12">
      <c r="A1048560" s="572"/>
      <c r="B1048560" s="610"/>
      <c r="C1048560" s="572"/>
      <c r="D1048560" s="572"/>
      <c r="E1048560" s="572"/>
      <c r="F1048560" s="572"/>
      <c r="G1048560" s="572"/>
      <c r="H1048560" s="572"/>
      <c r="I1048560" s="572"/>
      <c r="J1048560" s="572"/>
      <c r="K1048560" s="572"/>
      <c r="L1048560" s="572"/>
    </row>
    <row r="1048561" spans="1:12">
      <c r="A1048561" s="572"/>
      <c r="B1048561" s="610"/>
      <c r="C1048561" s="572"/>
      <c r="D1048561" s="572"/>
      <c r="E1048561" s="572"/>
      <c r="F1048561" s="572"/>
      <c r="G1048561" s="572"/>
      <c r="H1048561" s="572"/>
      <c r="I1048561" s="572"/>
      <c r="J1048561" s="572"/>
      <c r="K1048561" s="572"/>
      <c r="L1048561" s="572"/>
    </row>
    <row r="1048562" spans="1:12">
      <c r="A1048562" s="572"/>
      <c r="B1048562" s="610"/>
      <c r="C1048562" s="572"/>
      <c r="D1048562" s="572"/>
      <c r="E1048562" s="572"/>
      <c r="F1048562" s="572"/>
      <c r="G1048562" s="572"/>
      <c r="H1048562" s="572"/>
      <c r="I1048562" s="572"/>
      <c r="J1048562" s="572"/>
      <c r="K1048562" s="572"/>
      <c r="L1048562" s="572"/>
    </row>
    <row r="1048563" spans="1:12">
      <c r="A1048563" s="572"/>
      <c r="B1048563" s="610"/>
      <c r="C1048563" s="572"/>
      <c r="D1048563" s="572"/>
      <c r="E1048563" s="572"/>
      <c r="F1048563" s="572"/>
      <c r="G1048563" s="572"/>
      <c r="H1048563" s="572"/>
      <c r="I1048563" s="572"/>
      <c r="J1048563" s="572"/>
      <c r="K1048563" s="572"/>
      <c r="L1048563" s="572"/>
    </row>
    <row r="1048564" spans="1:12">
      <c r="A1048564" s="572"/>
      <c r="B1048564" s="610"/>
      <c r="C1048564" s="572"/>
      <c r="D1048564" s="572"/>
      <c r="E1048564" s="572"/>
      <c r="F1048564" s="572"/>
      <c r="G1048564" s="572"/>
      <c r="H1048564" s="572"/>
      <c r="I1048564" s="572"/>
      <c r="J1048564" s="572"/>
      <c r="K1048564" s="572"/>
      <c r="L1048564" s="572"/>
    </row>
    <row r="1048565" spans="1:12">
      <c r="A1048565" s="572"/>
      <c r="B1048565" s="610"/>
      <c r="C1048565" s="572"/>
      <c r="D1048565" s="572"/>
      <c r="E1048565" s="572"/>
      <c r="F1048565" s="572"/>
      <c r="G1048565" s="572"/>
      <c r="H1048565" s="572"/>
      <c r="I1048565" s="572"/>
      <c r="J1048565" s="572"/>
      <c r="K1048565" s="572"/>
      <c r="L1048565" s="572"/>
    </row>
    <row r="1048566" spans="1:12">
      <c r="A1048566" s="572"/>
      <c r="B1048566" s="610"/>
      <c r="C1048566" s="572"/>
      <c r="D1048566" s="572"/>
      <c r="E1048566" s="572"/>
      <c r="F1048566" s="572"/>
      <c r="G1048566" s="572"/>
      <c r="H1048566" s="572"/>
      <c r="I1048566" s="572"/>
      <c r="J1048566" s="572"/>
      <c r="K1048566" s="572"/>
      <c r="L1048566" s="572"/>
    </row>
    <row r="1048567" spans="1:12" ht="39">
      <c r="A1048567" s="572"/>
      <c r="B1048567" s="631" t="s">
        <v>62</v>
      </c>
      <c r="C1048567" s="631" t="s">
        <v>42</v>
      </c>
      <c r="D1048567" s="631" t="s">
        <v>60</v>
      </c>
      <c r="E1048567" s="631" t="s">
        <v>43</v>
      </c>
      <c r="F1048567" s="631" t="s">
        <v>61</v>
      </c>
      <c r="G1048567" s="631" t="s">
        <v>44</v>
      </c>
      <c r="H1048567" s="631" t="s">
        <v>45</v>
      </c>
      <c r="I1048567" s="631" t="s">
        <v>46</v>
      </c>
      <c r="J1048567" s="631" t="s">
        <v>98</v>
      </c>
      <c r="K1048567" s="572"/>
      <c r="L1048567" s="572"/>
    </row>
    <row r="1048568" spans="1:12" ht="15.75">
      <c r="A1048568" s="573" t="s">
        <v>168</v>
      </c>
      <c r="B1048568" s="628">
        <f>(B18/$K$18)*100</f>
        <v>0</v>
      </c>
      <c r="C1048568" s="628">
        <f t="shared" ref="C1048568:J1048568" si="10">(C18/$K$18)*100</f>
        <v>7.0786516853932584</v>
      </c>
      <c r="D1048568" s="628">
        <f t="shared" si="10"/>
        <v>27.303370786516858</v>
      </c>
      <c r="E1048568" s="628">
        <f t="shared" si="10"/>
        <v>37.19101123595506</v>
      </c>
      <c r="F1048568" s="628">
        <f t="shared" si="10"/>
        <v>16.40449438202247</v>
      </c>
      <c r="G1048568" s="628">
        <f t="shared" si="10"/>
        <v>6.9662921348314599</v>
      </c>
      <c r="H1048568" s="628">
        <f t="shared" si="10"/>
        <v>2.4719101123595504</v>
      </c>
      <c r="I1048568" s="628">
        <f t="shared" si="10"/>
        <v>1.0112359550561798</v>
      </c>
      <c r="J1048568" s="628">
        <f t="shared" si="10"/>
        <v>1.5730337078651686</v>
      </c>
      <c r="K1048568" s="572"/>
      <c r="L1048568" s="572"/>
    </row>
    <row r="1048569" spans="1:12" ht="15.75">
      <c r="A1048569" s="573" t="s">
        <v>167</v>
      </c>
      <c r="B1048569" s="628">
        <f>(B12/$K$12)*100</f>
        <v>3.6503011498448618E-2</v>
      </c>
      <c r="C1048569" s="628">
        <f t="shared" ref="C1048569:J1048569" si="11">(C12/$K$12)*100</f>
        <v>9.8558131045811272</v>
      </c>
      <c r="D1048569" s="628">
        <f t="shared" si="11"/>
        <v>42.489505384194196</v>
      </c>
      <c r="E1048569" s="628">
        <f t="shared" si="11"/>
        <v>27.486767658331811</v>
      </c>
      <c r="F1048569" s="628">
        <f t="shared" si="11"/>
        <v>9.5272860010950904</v>
      </c>
      <c r="G1048569" s="628">
        <f t="shared" si="11"/>
        <v>5.0374155867859098</v>
      </c>
      <c r="H1048569" s="628">
        <f t="shared" si="11"/>
        <v>2.4822047818945063</v>
      </c>
      <c r="I1048569" s="628">
        <f t="shared" si="11"/>
        <v>1.3141084139441503</v>
      </c>
      <c r="J1048569" s="628">
        <f t="shared" si="11"/>
        <v>1.7703960576747582</v>
      </c>
      <c r="K1048569" s="572"/>
      <c r="L1048569" s="572"/>
    </row>
    <row r="1048570" spans="1:12">
      <c r="A1048570" s="572"/>
      <c r="B1048570" s="610"/>
      <c r="C1048570" s="572"/>
      <c r="D1048570" s="572"/>
      <c r="E1048570" s="572"/>
      <c r="F1048570" s="572"/>
      <c r="G1048570" s="572"/>
      <c r="H1048570" s="572"/>
      <c r="I1048570" s="572"/>
      <c r="J1048570" s="572"/>
      <c r="K1048570" s="572"/>
      <c r="L1048570" s="572"/>
    </row>
    <row r="1048571" spans="1:12">
      <c r="A1048571" s="572"/>
      <c r="B1048571" s="610"/>
      <c r="C1048571" s="572"/>
      <c r="D1048571" s="572"/>
      <c r="E1048571" s="572"/>
      <c r="F1048571" s="572"/>
      <c r="G1048571" s="572"/>
      <c r="H1048571" s="572"/>
      <c r="I1048571" s="572"/>
      <c r="J1048571" s="572"/>
      <c r="K1048571" s="572"/>
      <c r="L1048571" s="572"/>
    </row>
  </sheetData>
  <mergeCells count="5">
    <mergeCell ref="A1:A2"/>
    <mergeCell ref="L1:L2"/>
    <mergeCell ref="K4:K5"/>
    <mergeCell ref="A4:A5"/>
    <mergeCell ref="L4:L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222A2-FA73-476A-AFFC-76BBCCBB3B77}">
  <sheetPr>
    <tabColor rgb="FFDACFAA"/>
  </sheetPr>
  <dimension ref="A1:J1048531"/>
  <sheetViews>
    <sheetView showGridLines="0" rightToLeft="1" zoomScaleNormal="100" zoomScaleSheetLayoutView="100" workbookViewId="0"/>
  </sheetViews>
  <sheetFormatPr defaultColWidth="9.140625" defaultRowHeight="12.75"/>
  <cols>
    <col min="1" max="1" width="9.140625" style="3" customWidth="1"/>
    <col min="2" max="2" width="9.140625" style="2" customWidth="1"/>
    <col min="3" max="10" width="9.140625" style="3" customWidth="1"/>
    <col min="11" max="16384" width="9.140625" style="3"/>
  </cols>
  <sheetData>
    <row r="1" spans="1:10" ht="18" customHeight="1">
      <c r="A1" s="202" t="s">
        <v>367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1" customHeight="1">
      <c r="A2" s="320" t="s">
        <v>547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21" customHeight="1">
      <c r="A3" s="277" t="s">
        <v>548</v>
      </c>
      <c r="B3" s="453"/>
      <c r="C3" s="453"/>
      <c r="D3" s="453"/>
      <c r="E3" s="453"/>
      <c r="F3" s="453"/>
      <c r="G3" s="453"/>
      <c r="H3" s="453"/>
      <c r="I3" s="453"/>
      <c r="J3" s="453"/>
    </row>
    <row r="4" spans="1:10" ht="15.75">
      <c r="A4" s="141"/>
      <c r="B4" s="141"/>
      <c r="C4" s="141"/>
      <c r="D4" s="141"/>
      <c r="E4" s="141"/>
      <c r="F4" s="141"/>
      <c r="G4" s="141"/>
      <c r="H4" s="141"/>
      <c r="I4" s="141"/>
      <c r="J4" s="141"/>
    </row>
    <row r="9" spans="1:10">
      <c r="B9" s="3"/>
    </row>
    <row r="34" spans="2:2" ht="14.25">
      <c r="B34" s="504"/>
    </row>
    <row r="35" spans="2:2" ht="14.25">
      <c r="B35" s="504"/>
    </row>
    <row r="36" spans="2:2" ht="14.25">
      <c r="B36" s="504"/>
    </row>
    <row r="37" spans="2:2" ht="14.25">
      <c r="B37" s="504"/>
    </row>
    <row r="38" spans="2:2" ht="14.25">
      <c r="B38" s="504"/>
    </row>
    <row r="39" spans="2:2" ht="14.25">
      <c r="B39" s="504"/>
    </row>
    <row r="40" spans="2:2" ht="14.25">
      <c r="B40" s="504"/>
    </row>
    <row r="41" spans="2:2" ht="14.25">
      <c r="B41" s="504"/>
    </row>
    <row r="42" spans="2:2" ht="14.25">
      <c r="B42" s="504"/>
    </row>
    <row r="43" spans="2:2" ht="14.25">
      <c r="B43" s="504"/>
    </row>
    <row r="44" spans="2:2" ht="14.25">
      <c r="B44" s="504"/>
    </row>
    <row r="45" spans="2:2" ht="14.25">
      <c r="B45" s="504"/>
    </row>
    <row r="46" spans="2:2" ht="14.25">
      <c r="B46" s="504"/>
    </row>
    <row r="47" spans="2:2" ht="14.25">
      <c r="B47" s="504"/>
    </row>
    <row r="48" spans="2:2" ht="14.25">
      <c r="B48" s="504"/>
    </row>
    <row r="49" spans="2:2" ht="14.25">
      <c r="B49" s="504"/>
    </row>
    <row r="50" spans="2:2" ht="14.25">
      <c r="B50" s="504"/>
    </row>
    <row r="51" spans="2:2" ht="14.25">
      <c r="B51" s="504"/>
    </row>
    <row r="52" spans="2:2" ht="14.25">
      <c r="B52" s="504"/>
    </row>
    <row r="53" spans="2:2" ht="14.25">
      <c r="B53" s="504"/>
    </row>
    <row r="54" spans="2:2" ht="14.25">
      <c r="B54" s="504"/>
    </row>
    <row r="55" spans="2:2" ht="14.25">
      <c r="B55" s="504"/>
    </row>
    <row r="56" spans="2:2" ht="14.25">
      <c r="B56" s="504"/>
    </row>
    <row r="57" spans="2:2" ht="14.25">
      <c r="B57" s="504"/>
    </row>
    <row r="58" spans="2:2" ht="14.25">
      <c r="B58" s="504"/>
    </row>
    <row r="1048529" spans="1:10">
      <c r="B1048529" s="164"/>
      <c r="C1048529" s="164"/>
      <c r="D1048529" s="164"/>
      <c r="E1048529" s="164"/>
      <c r="F1048529" s="164"/>
      <c r="G1048529" s="164"/>
      <c r="H1048529" s="164"/>
      <c r="I1048529" s="164"/>
      <c r="J1048529" s="164"/>
    </row>
    <row r="1048530" spans="1:10" ht="15.75">
      <c r="A1048530" s="80"/>
      <c r="B1048530" s="154"/>
      <c r="C1048530" s="154"/>
      <c r="D1048530" s="154"/>
      <c r="E1048530" s="154"/>
      <c r="F1048530" s="154"/>
      <c r="G1048530" s="154"/>
      <c r="H1048530" s="154"/>
      <c r="I1048530" s="154"/>
      <c r="J1048530" s="154"/>
    </row>
    <row r="1048531" spans="1:10" ht="15.75">
      <c r="A1048531" s="80"/>
      <c r="B1048531" s="154"/>
      <c r="C1048531" s="154"/>
      <c r="D1048531" s="154"/>
      <c r="E1048531" s="154"/>
      <c r="F1048531" s="154"/>
      <c r="G1048531" s="154"/>
      <c r="H1048531" s="154"/>
      <c r="I1048531" s="154"/>
      <c r="J1048531" s="154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M104855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6" width="12.7109375" style="3" customWidth="1"/>
    <col min="7" max="7" width="16.7109375" style="3" customWidth="1"/>
    <col min="8" max="16384" width="9.140625" style="3"/>
  </cols>
  <sheetData>
    <row r="1" spans="1:9" ht="23.25">
      <c r="A1" s="715" t="s">
        <v>142</v>
      </c>
      <c r="B1" s="307" t="s">
        <v>440</v>
      </c>
      <c r="C1" s="193"/>
      <c r="D1" s="193"/>
      <c r="E1" s="193"/>
      <c r="F1" s="193"/>
      <c r="G1" s="716" t="s">
        <v>392</v>
      </c>
    </row>
    <row r="2" spans="1:9" ht="17.25" customHeight="1">
      <c r="A2" s="715"/>
      <c r="B2" s="306" t="s">
        <v>261</v>
      </c>
      <c r="C2" s="194"/>
      <c r="D2" s="194"/>
      <c r="E2" s="194"/>
      <c r="F2" s="194"/>
      <c r="G2" s="716"/>
    </row>
    <row r="3" spans="1:9" s="5" customFormat="1"/>
    <row r="4" spans="1:9" s="2" customFormat="1" ht="24.95" customHeight="1">
      <c r="A4" s="721" t="s">
        <v>81</v>
      </c>
      <c r="B4" s="402" t="s">
        <v>111</v>
      </c>
      <c r="C4" s="322"/>
      <c r="D4" s="725" t="s">
        <v>441</v>
      </c>
      <c r="E4" s="726"/>
      <c r="F4" s="687" t="s">
        <v>286</v>
      </c>
      <c r="G4" s="691" t="s">
        <v>82</v>
      </c>
    </row>
    <row r="5" spans="1:9" s="2" customFormat="1" ht="30" thickBot="1">
      <c r="A5" s="722"/>
      <c r="B5" s="325" t="s">
        <v>287</v>
      </c>
      <c r="C5" s="326" t="s">
        <v>288</v>
      </c>
      <c r="D5" s="326" t="s">
        <v>289</v>
      </c>
      <c r="E5" s="327" t="s">
        <v>290</v>
      </c>
      <c r="F5" s="724"/>
      <c r="G5" s="723"/>
    </row>
    <row r="6" spans="1:9" s="2" customFormat="1" ht="21" customHeight="1" thickTop="1">
      <c r="A6" s="533">
        <v>2021</v>
      </c>
      <c r="B6" s="281">
        <f>SUM(B7:B9)</f>
        <v>5165</v>
      </c>
      <c r="C6" s="281">
        <f t="shared" ref="C6:F6" si="0">SUM(C7:C9)</f>
        <v>267</v>
      </c>
      <c r="D6" s="281">
        <f t="shared" si="0"/>
        <v>876</v>
      </c>
      <c r="E6" s="281">
        <f t="shared" si="0"/>
        <v>61</v>
      </c>
      <c r="F6" s="281">
        <f t="shared" si="0"/>
        <v>6369</v>
      </c>
      <c r="G6" s="534"/>
      <c r="H6" s="660"/>
      <c r="I6" s="41"/>
    </row>
    <row r="7" spans="1:9" s="9" customFormat="1" ht="18.95" customHeight="1">
      <c r="A7" s="535" t="s">
        <v>31</v>
      </c>
      <c r="B7" s="536">
        <v>4798</v>
      </c>
      <c r="C7" s="536">
        <v>94</v>
      </c>
      <c r="D7" s="536">
        <v>449</v>
      </c>
      <c r="E7" s="536">
        <v>29</v>
      </c>
      <c r="F7" s="537">
        <f>SUM(B7:E7)</f>
        <v>5370</v>
      </c>
      <c r="G7" s="562" t="s">
        <v>30</v>
      </c>
      <c r="H7" s="660"/>
    </row>
    <row r="8" spans="1:9" s="9" customFormat="1" ht="18.95" customHeight="1">
      <c r="A8" s="538" t="s">
        <v>83</v>
      </c>
      <c r="B8" s="539">
        <v>362</v>
      </c>
      <c r="C8" s="539">
        <v>166</v>
      </c>
      <c r="D8" s="539">
        <v>417</v>
      </c>
      <c r="E8" s="539">
        <v>29</v>
      </c>
      <c r="F8" s="540">
        <f>SUM(B8:E8)</f>
        <v>974</v>
      </c>
      <c r="G8" s="563" t="s">
        <v>29</v>
      </c>
      <c r="H8" s="660"/>
    </row>
    <row r="9" spans="1:9" s="9" customFormat="1" ht="18.95" customHeight="1">
      <c r="A9" s="538" t="s">
        <v>84</v>
      </c>
      <c r="B9" s="539">
        <v>5</v>
      </c>
      <c r="C9" s="539">
        <v>7</v>
      </c>
      <c r="D9" s="539">
        <v>10</v>
      </c>
      <c r="E9" s="539">
        <v>3</v>
      </c>
      <c r="F9" s="540">
        <f>SUM(B9:E9)</f>
        <v>25</v>
      </c>
      <c r="G9" s="563" t="s">
        <v>28</v>
      </c>
      <c r="H9" s="660"/>
    </row>
    <row r="10" spans="1:9" s="2" customFormat="1" ht="21" customHeight="1">
      <c r="A10" s="513">
        <v>2020</v>
      </c>
      <c r="B10" s="281">
        <f>SUM(B11:B13)</f>
        <v>4858</v>
      </c>
      <c r="C10" s="281">
        <f t="shared" ref="C10" si="1">SUM(C11:C13)</f>
        <v>226</v>
      </c>
      <c r="D10" s="281">
        <f t="shared" ref="D10" si="2">SUM(D11:D13)</f>
        <v>860</v>
      </c>
      <c r="E10" s="281">
        <f t="shared" ref="E10" si="3">SUM(E11:E13)</f>
        <v>82</v>
      </c>
      <c r="F10" s="281">
        <f t="shared" ref="F10" si="4">SUM(F11:F13)</f>
        <v>6026</v>
      </c>
      <c r="G10" s="564"/>
      <c r="H10" s="660"/>
    </row>
    <row r="11" spans="1:9" s="9" customFormat="1" ht="18.95" customHeight="1">
      <c r="A11" s="535" t="s">
        <v>31</v>
      </c>
      <c r="B11" s="536">
        <v>4519</v>
      </c>
      <c r="C11" s="536">
        <v>85</v>
      </c>
      <c r="D11" s="536">
        <v>446</v>
      </c>
      <c r="E11" s="536">
        <v>52</v>
      </c>
      <c r="F11" s="537">
        <f>SUM(B11:E11)</f>
        <v>5102</v>
      </c>
      <c r="G11" s="562" t="s">
        <v>30</v>
      </c>
      <c r="H11" s="660"/>
    </row>
    <row r="12" spans="1:9" s="9" customFormat="1" ht="18.95" customHeight="1">
      <c r="A12" s="538" t="s">
        <v>83</v>
      </c>
      <c r="B12" s="539">
        <v>333</v>
      </c>
      <c r="C12" s="539">
        <v>135</v>
      </c>
      <c r="D12" s="539">
        <v>406</v>
      </c>
      <c r="E12" s="539">
        <v>27</v>
      </c>
      <c r="F12" s="540">
        <f>SUM(B12:E12)</f>
        <v>901</v>
      </c>
      <c r="G12" s="563" t="s">
        <v>29</v>
      </c>
      <c r="H12" s="660"/>
    </row>
    <row r="13" spans="1:9" s="9" customFormat="1" ht="18.95" customHeight="1">
      <c r="A13" s="538" t="s">
        <v>84</v>
      </c>
      <c r="B13" s="539">
        <v>6</v>
      </c>
      <c r="C13" s="539">
        <v>6</v>
      </c>
      <c r="D13" s="539">
        <v>8</v>
      </c>
      <c r="E13" s="539">
        <v>3</v>
      </c>
      <c r="F13" s="540">
        <f>SUM(B13:E13)</f>
        <v>23</v>
      </c>
      <c r="G13" s="563" t="s">
        <v>28</v>
      </c>
      <c r="H13" s="660"/>
    </row>
    <row r="14" spans="1:9" s="2" customFormat="1" ht="21" customHeight="1">
      <c r="A14" s="513">
        <v>2019</v>
      </c>
      <c r="B14" s="281">
        <f>SUM(B15:B17)</f>
        <v>4350</v>
      </c>
      <c r="C14" s="281">
        <f t="shared" ref="C14" si="5">SUM(C15:C17)</f>
        <v>361</v>
      </c>
      <c r="D14" s="281">
        <f t="shared" ref="D14" si="6">SUM(D15:D17)</f>
        <v>747</v>
      </c>
      <c r="E14" s="281">
        <f t="shared" ref="E14" si="7">SUM(E15:E17)</f>
        <v>66</v>
      </c>
      <c r="F14" s="281">
        <f t="shared" ref="F14" si="8">SUM(F15:F17)</f>
        <v>5524</v>
      </c>
      <c r="G14" s="564"/>
      <c r="H14" s="660"/>
    </row>
    <row r="15" spans="1:9" s="9" customFormat="1" ht="18.95" customHeight="1">
      <c r="A15" s="535" t="s">
        <v>31</v>
      </c>
      <c r="B15" s="536">
        <v>4051</v>
      </c>
      <c r="C15" s="536">
        <v>161</v>
      </c>
      <c r="D15" s="536">
        <v>386</v>
      </c>
      <c r="E15" s="536">
        <v>34</v>
      </c>
      <c r="F15" s="537">
        <f>SUM(B15:E15)</f>
        <v>4632</v>
      </c>
      <c r="G15" s="562" t="s">
        <v>30</v>
      </c>
      <c r="H15" s="660"/>
    </row>
    <row r="16" spans="1:9" s="9" customFormat="1" ht="18.95" customHeight="1">
      <c r="A16" s="538" t="s">
        <v>83</v>
      </c>
      <c r="B16" s="539">
        <v>288</v>
      </c>
      <c r="C16" s="539">
        <v>184</v>
      </c>
      <c r="D16" s="539">
        <v>349</v>
      </c>
      <c r="E16" s="539">
        <v>28</v>
      </c>
      <c r="F16" s="540">
        <f>SUM(B16:E16)</f>
        <v>849</v>
      </c>
      <c r="G16" s="563" t="s">
        <v>29</v>
      </c>
      <c r="H16" s="660"/>
    </row>
    <row r="17" spans="1:13" s="9" customFormat="1" ht="18.95" customHeight="1">
      <c r="A17" s="538" t="s">
        <v>84</v>
      </c>
      <c r="B17" s="539">
        <v>11</v>
      </c>
      <c r="C17" s="539">
        <v>16</v>
      </c>
      <c r="D17" s="539">
        <v>12</v>
      </c>
      <c r="E17" s="539">
        <v>4</v>
      </c>
      <c r="F17" s="540">
        <f>SUM(B17:E17)</f>
        <v>43</v>
      </c>
      <c r="G17" s="563" t="s">
        <v>28</v>
      </c>
      <c r="H17" s="660"/>
    </row>
    <row r="18" spans="1:13" s="2" customFormat="1" ht="21" customHeight="1">
      <c r="A18" s="513">
        <v>2018</v>
      </c>
      <c r="B18" s="281">
        <f>SUM(B19:B21)</f>
        <v>4728</v>
      </c>
      <c r="C18" s="281">
        <f t="shared" ref="C18" si="9">SUM(C19:C21)</f>
        <v>452</v>
      </c>
      <c r="D18" s="281">
        <f t="shared" ref="D18" si="10">SUM(D19:D21)</f>
        <v>781</v>
      </c>
      <c r="E18" s="281">
        <f t="shared" ref="E18" si="11">SUM(E19:E21)</f>
        <v>78</v>
      </c>
      <c r="F18" s="281">
        <f t="shared" ref="F18" si="12">SUM(F19:F21)</f>
        <v>6039</v>
      </c>
      <c r="G18" s="564"/>
      <c r="H18" s="660"/>
    </row>
    <row r="19" spans="1:13" s="9" customFormat="1" ht="18.95" customHeight="1">
      <c r="A19" s="535" t="s">
        <v>31</v>
      </c>
      <c r="B19" s="536">
        <v>4375</v>
      </c>
      <c r="C19" s="536">
        <v>193</v>
      </c>
      <c r="D19" s="536">
        <v>414</v>
      </c>
      <c r="E19" s="536">
        <v>43</v>
      </c>
      <c r="F19" s="537">
        <f>SUM(B19:E19)</f>
        <v>5025</v>
      </c>
      <c r="G19" s="562" t="s">
        <v>30</v>
      </c>
      <c r="H19" s="660"/>
    </row>
    <row r="20" spans="1:13" s="9" customFormat="1" ht="18.95" customHeight="1">
      <c r="A20" s="538" t="s">
        <v>83</v>
      </c>
      <c r="B20" s="539">
        <v>345</v>
      </c>
      <c r="C20" s="539">
        <v>244</v>
      </c>
      <c r="D20" s="539">
        <v>358</v>
      </c>
      <c r="E20" s="539">
        <v>35</v>
      </c>
      <c r="F20" s="540">
        <f>SUM(B20:E20)</f>
        <v>982</v>
      </c>
      <c r="G20" s="563" t="s">
        <v>29</v>
      </c>
      <c r="H20" s="660"/>
    </row>
    <row r="21" spans="1:13" s="9" customFormat="1" ht="18.95" customHeight="1">
      <c r="A21" s="538" t="s">
        <v>84</v>
      </c>
      <c r="B21" s="539">
        <v>8</v>
      </c>
      <c r="C21" s="539">
        <v>15</v>
      </c>
      <c r="D21" s="539">
        <v>9</v>
      </c>
      <c r="E21" s="539">
        <v>0</v>
      </c>
      <c r="F21" s="540">
        <f>SUM(B21:E21)</f>
        <v>32</v>
      </c>
      <c r="G21" s="563" t="s">
        <v>28</v>
      </c>
      <c r="H21" s="660"/>
    </row>
    <row r="22" spans="1:13" s="2" customFormat="1" ht="21" customHeight="1">
      <c r="A22" s="513">
        <v>2017</v>
      </c>
      <c r="B22" s="281">
        <f>SUM(B23:B25)</f>
        <v>5415</v>
      </c>
      <c r="C22" s="281">
        <f t="shared" ref="C22" si="13">SUM(C23:C25)</f>
        <v>415</v>
      </c>
      <c r="D22" s="281">
        <f t="shared" ref="D22" si="14">SUM(D23:D25)</f>
        <v>793</v>
      </c>
      <c r="E22" s="281">
        <f t="shared" ref="E22" si="15">SUM(E23:E25)</f>
        <v>68</v>
      </c>
      <c r="F22" s="281">
        <f t="shared" ref="F22" si="16">SUM(F23:F25)</f>
        <v>6691</v>
      </c>
      <c r="G22" s="564"/>
      <c r="H22" s="660"/>
    </row>
    <row r="23" spans="1:13" s="9" customFormat="1" ht="18.95" customHeight="1">
      <c r="A23" s="535" t="s">
        <v>31</v>
      </c>
      <c r="B23" s="536">
        <v>5035</v>
      </c>
      <c r="C23" s="536">
        <v>184</v>
      </c>
      <c r="D23" s="536">
        <v>439</v>
      </c>
      <c r="E23" s="536">
        <v>36</v>
      </c>
      <c r="F23" s="537">
        <f>SUM(B23:E23)</f>
        <v>5694</v>
      </c>
      <c r="G23" s="562" t="s">
        <v>30</v>
      </c>
      <c r="H23" s="660"/>
    </row>
    <row r="24" spans="1:13" s="9" customFormat="1" ht="18.95" customHeight="1">
      <c r="A24" s="538" t="s">
        <v>83</v>
      </c>
      <c r="B24" s="539">
        <v>377</v>
      </c>
      <c r="C24" s="539">
        <v>220</v>
      </c>
      <c r="D24" s="539">
        <v>342</v>
      </c>
      <c r="E24" s="539">
        <v>25</v>
      </c>
      <c r="F24" s="540">
        <f>SUM(B24:E24)</f>
        <v>964</v>
      </c>
      <c r="G24" s="563" t="s">
        <v>29</v>
      </c>
      <c r="H24" s="660"/>
    </row>
    <row r="25" spans="1:13" s="9" customFormat="1" ht="18.95" customHeight="1" thickBot="1">
      <c r="A25" s="541" t="s">
        <v>84</v>
      </c>
      <c r="B25" s="542">
        <v>3</v>
      </c>
      <c r="C25" s="542">
        <v>11</v>
      </c>
      <c r="D25" s="542">
        <v>12</v>
      </c>
      <c r="E25" s="542">
        <v>7</v>
      </c>
      <c r="F25" s="543">
        <f>SUM(B25:E25)</f>
        <v>33</v>
      </c>
      <c r="G25" s="565" t="s">
        <v>28</v>
      </c>
      <c r="H25" s="660"/>
    </row>
    <row r="26" spans="1:13" ht="15">
      <c r="A26" s="146" t="s">
        <v>99</v>
      </c>
      <c r="B26" s="145"/>
      <c r="C26" s="145"/>
      <c r="D26" s="145"/>
      <c r="E26" s="145"/>
      <c r="F26" s="166"/>
      <c r="G26" s="270" t="s">
        <v>100</v>
      </c>
      <c r="H26" s="660"/>
    </row>
    <row r="27" spans="1:13" ht="21" customHeight="1">
      <c r="A27" s="269" t="s">
        <v>279</v>
      </c>
      <c r="B27" s="144"/>
      <c r="C27" s="144"/>
      <c r="D27" s="145"/>
      <c r="E27" s="145"/>
      <c r="F27" s="145"/>
      <c r="G27" s="270" t="s">
        <v>230</v>
      </c>
      <c r="H27" s="660"/>
      <c r="I27" s="244"/>
      <c r="J27" s="245"/>
      <c r="K27" s="245"/>
      <c r="L27" s="244"/>
      <c r="M27" s="244"/>
    </row>
    <row r="28" spans="1:13" ht="9.9499999999999993" customHeight="1">
      <c r="A28" s="195"/>
      <c r="B28" s="196"/>
      <c r="C28" s="196"/>
      <c r="D28" s="196"/>
      <c r="E28" s="196"/>
      <c r="F28" s="196"/>
      <c r="G28" s="197"/>
      <c r="H28" s="246"/>
      <c r="I28" s="246"/>
      <c r="J28" s="246"/>
      <c r="K28" s="246"/>
      <c r="L28" s="244"/>
      <c r="M28" s="244"/>
    </row>
    <row r="41" spans="1:1">
      <c r="A41" s="17"/>
    </row>
    <row r="42" spans="1:1">
      <c r="A42" s="17"/>
    </row>
    <row r="43" spans="1:1">
      <c r="A43" s="17"/>
    </row>
    <row r="44" spans="1:1">
      <c r="A44" s="17"/>
    </row>
    <row r="45" spans="1:1">
      <c r="A45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1048538" spans="1:7">
      <c r="A1048538" s="572"/>
      <c r="B1048538" s="572"/>
      <c r="C1048538" s="572"/>
      <c r="D1048538" s="572"/>
      <c r="E1048538" s="572"/>
      <c r="F1048538" s="572"/>
      <c r="G1048538" s="572"/>
    </row>
    <row r="1048539" spans="1:7">
      <c r="A1048539" s="572"/>
      <c r="B1048539" s="572"/>
      <c r="C1048539" s="572"/>
      <c r="D1048539" s="572"/>
      <c r="E1048539" s="572"/>
      <c r="F1048539" s="572"/>
      <c r="G1048539" s="572"/>
    </row>
    <row r="1048540" spans="1:7">
      <c r="A1048540" s="572"/>
      <c r="B1048540" s="572"/>
      <c r="C1048540" s="572"/>
      <c r="D1048540" s="572"/>
      <c r="E1048540" s="572"/>
      <c r="F1048540" s="572"/>
      <c r="G1048540" s="572"/>
    </row>
    <row r="1048541" spans="1:7">
      <c r="A1048541" s="572"/>
      <c r="B1048541" s="572"/>
      <c r="C1048541" s="572"/>
      <c r="D1048541" s="572"/>
      <c r="E1048541" s="572"/>
      <c r="F1048541" s="572"/>
      <c r="G1048541" s="572"/>
    </row>
    <row r="1048542" spans="1:7">
      <c r="A1048542" s="572"/>
      <c r="B1048542" s="572"/>
      <c r="C1048542" s="572"/>
      <c r="D1048542" s="572"/>
      <c r="E1048542" s="572"/>
      <c r="F1048542" s="572"/>
      <c r="G1048542" s="572"/>
    </row>
    <row r="1048543" spans="1:7">
      <c r="A1048543" s="572"/>
      <c r="B1048543" s="572">
        <v>2017</v>
      </c>
      <c r="C1048543" s="572">
        <v>2018</v>
      </c>
      <c r="D1048543" s="572">
        <v>2019</v>
      </c>
      <c r="E1048543" s="572">
        <v>2020</v>
      </c>
      <c r="F1048543" s="572">
        <v>2021</v>
      </c>
      <c r="G1048543" s="572"/>
    </row>
    <row r="1048544" spans="1:7">
      <c r="A1048544" s="632" t="s">
        <v>180</v>
      </c>
      <c r="B1048544" s="604">
        <f>(F23/$F$22)*100</f>
        <v>85.099387236586452</v>
      </c>
      <c r="C1048544" s="604">
        <f>(F19/$F$18)*100</f>
        <v>83.209140586189761</v>
      </c>
      <c r="D1048544" s="603">
        <f>(F15/$F$14)*100</f>
        <v>83.852280955829102</v>
      </c>
      <c r="E1048544" s="603">
        <f>(F11/$F$10)*100</f>
        <v>84.666445403252581</v>
      </c>
      <c r="F1048544" s="603">
        <f>(F7/$F$6)*100</f>
        <v>84.314649081488454</v>
      </c>
      <c r="G1048544" s="572"/>
    </row>
    <row r="1048545" spans="1:7">
      <c r="A1048545" s="632" t="s">
        <v>181</v>
      </c>
      <c r="B1048545" s="604">
        <f>(F24/$F$22)*100</f>
        <v>14.407412942758929</v>
      </c>
      <c r="C1048545" s="604">
        <f>(F20/$F$18)*100</f>
        <v>16.260970359331015</v>
      </c>
      <c r="D1048545" s="603">
        <f>(F16/$F$14)*100</f>
        <v>15.369297610427227</v>
      </c>
      <c r="E1048545" s="603">
        <f>(F12/$F$10)*100</f>
        <v>14.951875207434451</v>
      </c>
      <c r="F1048545" s="603">
        <f>(F8/$F$6)*100</f>
        <v>15.29282461924949</v>
      </c>
      <c r="G1048545" s="572"/>
    </row>
    <row r="1048546" spans="1:7">
      <c r="A1048546" s="632" t="s">
        <v>182</v>
      </c>
      <c r="B1048546" s="604">
        <f>(F25/$F$22)*100</f>
        <v>0.49319982065461065</v>
      </c>
      <c r="C1048546" s="604">
        <f>(F21/$F$18)*100</f>
        <v>0.52988905447921841</v>
      </c>
      <c r="D1048546" s="603">
        <f>(F17/$F$14)*100</f>
        <v>0.77842143374366402</v>
      </c>
      <c r="E1048546" s="603">
        <f>(F13/$F$10)*100</f>
        <v>0.38167938931297707</v>
      </c>
      <c r="F1048546" s="603">
        <f>(F9/$F$6)*100</f>
        <v>0.39252629926205052</v>
      </c>
      <c r="G1048546" s="572"/>
    </row>
    <row r="1048547" spans="1:7">
      <c r="A1048547" s="572"/>
      <c r="B1048547" s="572"/>
      <c r="C1048547" s="572"/>
      <c r="D1048547" s="572"/>
      <c r="E1048547" s="572"/>
      <c r="F1048547" s="572"/>
      <c r="G1048547" s="572"/>
    </row>
    <row r="1048548" spans="1:7">
      <c r="A1048548" s="572"/>
      <c r="B1048548" s="572">
        <v>2017</v>
      </c>
      <c r="C1048548" s="572">
        <v>2018</v>
      </c>
      <c r="D1048548" s="572">
        <v>2019</v>
      </c>
      <c r="E1048548" s="572">
        <v>2020</v>
      </c>
      <c r="F1048548" s="572">
        <v>2021</v>
      </c>
      <c r="G1048548" s="572"/>
    </row>
    <row r="1048549" spans="1:7">
      <c r="A1048549" s="632" t="s">
        <v>257</v>
      </c>
      <c r="B1048549" s="604">
        <f>(B22/F22)*100</f>
        <v>80.929606934688394</v>
      </c>
      <c r="C1048549" s="604">
        <f>(B18/F18)*100</f>
        <v>78.291107799304513</v>
      </c>
      <c r="D1048549" s="603">
        <f>(B14/F14)*100</f>
        <v>78.747284576393923</v>
      </c>
      <c r="E1048549" s="603">
        <f>(B10/F10)*100</f>
        <v>80.617324925323601</v>
      </c>
      <c r="F1048549" s="603">
        <f>(B6/F6)*100</f>
        <v>81.095933427539649</v>
      </c>
      <c r="G1048549" s="572"/>
    </row>
    <row r="1048550" spans="1:7">
      <c r="A1048550" s="572" t="s">
        <v>183</v>
      </c>
      <c r="B1048550" s="604">
        <f>(C22/F22)*100</f>
        <v>6.2023613809594984</v>
      </c>
      <c r="C1048550" s="604">
        <f>(C14/F18)*100</f>
        <v>5.9778108958436826</v>
      </c>
      <c r="D1048550" s="603">
        <f>(C14/F14)*100</f>
        <v>6.5351194786386682</v>
      </c>
      <c r="E1048550" s="603">
        <f>(C10/F10)*100</f>
        <v>3.7504148689014269</v>
      </c>
      <c r="F1048550" s="603">
        <f>(C6/F6)*100</f>
        <v>4.1921808761186998</v>
      </c>
      <c r="G1048550" s="572"/>
    </row>
    <row r="1048551" spans="1:7">
      <c r="A1048551" s="632" t="s">
        <v>258</v>
      </c>
      <c r="B1048551" s="604">
        <f>(D22/F22)*100</f>
        <v>11.851741144821402</v>
      </c>
      <c r="C1048551" s="604">
        <f>(D18/F18)*100</f>
        <v>12.932604735883423</v>
      </c>
      <c r="D1048551" s="603">
        <f>(D14/F14)*100</f>
        <v>13.522809558291094</v>
      </c>
      <c r="E1048551" s="603">
        <f>(D10/F10)*100</f>
        <v>14.271490209093926</v>
      </c>
      <c r="F1048551" s="603">
        <f>(D6/F6)*100</f>
        <v>13.754121526142251</v>
      </c>
      <c r="G1048551" s="572"/>
    </row>
    <row r="1048552" spans="1:7">
      <c r="A1048552" s="632" t="s">
        <v>259</v>
      </c>
      <c r="B1048552" s="604">
        <f>(E22/F22)*100</f>
        <v>1.0162905395307129</v>
      </c>
      <c r="C1048552" s="604">
        <f>(E18/F18)*100</f>
        <v>1.2916045702930949</v>
      </c>
      <c r="D1048552" s="603">
        <f>(E14/F14)*100</f>
        <v>1.1947863866763215</v>
      </c>
      <c r="E1048552" s="603">
        <f>(E10/F10)*100</f>
        <v>1.3607699966810489</v>
      </c>
      <c r="F1048552" s="603">
        <f>(E6/F6)*100</f>
        <v>0.95776417019940341</v>
      </c>
      <c r="G1048552" s="572"/>
    </row>
    <row r="1048553" spans="1:7">
      <c r="A1048553" s="572"/>
      <c r="B1048553" s="572"/>
      <c r="C1048553" s="572"/>
      <c r="D1048553" s="572"/>
      <c r="E1048553" s="572"/>
      <c r="F1048553" s="572"/>
      <c r="G1048553" s="572"/>
    </row>
    <row r="1048554" spans="1:7">
      <c r="A1048554" s="572"/>
      <c r="B1048554" s="572"/>
      <c r="C1048554" s="572"/>
      <c r="D1048554" s="572"/>
      <c r="E1048554" s="572"/>
      <c r="F1048554" s="572"/>
      <c r="G1048554" s="572"/>
    </row>
    <row r="1048555" spans="1:7">
      <c r="A1048555" s="572"/>
      <c r="B1048555" s="572"/>
      <c r="C1048555" s="572"/>
      <c r="D1048555" s="572"/>
      <c r="E1048555" s="572"/>
      <c r="F1048555" s="572"/>
      <c r="G1048555" s="572"/>
    </row>
    <row r="1048556" spans="1:7">
      <c r="A1048556" s="572"/>
      <c r="B1048556" s="572"/>
      <c r="C1048556" s="572"/>
      <c r="D1048556" s="572"/>
      <c r="E1048556" s="572"/>
      <c r="F1048556" s="572"/>
      <c r="G1048556" s="572"/>
    </row>
  </sheetData>
  <mergeCells count="6">
    <mergeCell ref="A1:A2"/>
    <mergeCell ref="A4:A5"/>
    <mergeCell ref="G4:G5"/>
    <mergeCell ref="F4:F5"/>
    <mergeCell ref="G1:G2"/>
    <mergeCell ref="D4:E4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45" max="6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8E8BB-C9D2-4308-8727-C097F9881EA3}">
  <sheetPr>
    <tabColor rgb="FFDBD0AD"/>
  </sheetPr>
  <dimension ref="A1:J1048540"/>
  <sheetViews>
    <sheetView showGridLines="0" rightToLeft="1" zoomScaleNormal="100" zoomScaleSheetLayoutView="100" workbookViewId="0"/>
  </sheetViews>
  <sheetFormatPr defaultColWidth="9.140625" defaultRowHeight="12.75"/>
  <cols>
    <col min="1" max="7" width="9.140625" style="3" customWidth="1"/>
    <col min="8" max="16384" width="9.140625" style="3"/>
  </cols>
  <sheetData>
    <row r="1" spans="1:10" ht="18" customHeight="1">
      <c r="A1" s="202" t="s">
        <v>368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1" customHeight="1">
      <c r="A2" s="320" t="s">
        <v>549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21" customHeight="1">
      <c r="A3" s="277" t="s">
        <v>550</v>
      </c>
      <c r="B3" s="453"/>
      <c r="C3" s="453"/>
      <c r="D3" s="453"/>
      <c r="E3" s="453"/>
      <c r="F3" s="453"/>
      <c r="G3" s="453"/>
      <c r="H3" s="453"/>
      <c r="I3" s="453"/>
      <c r="J3" s="453"/>
    </row>
    <row r="4" spans="1:10" ht="15.75">
      <c r="A4" s="141"/>
      <c r="B4" s="141"/>
      <c r="C4" s="141"/>
      <c r="D4" s="141"/>
      <c r="E4" s="141"/>
      <c r="F4" s="141"/>
      <c r="G4" s="141"/>
    </row>
    <row r="5" spans="1:10">
      <c r="E5" s="46"/>
      <c r="F5" s="46"/>
      <c r="G5" s="46"/>
    </row>
    <row r="6" spans="1:10">
      <c r="E6" s="46"/>
      <c r="F6" s="46"/>
      <c r="G6" s="46"/>
    </row>
    <row r="7" spans="1:10">
      <c r="E7" s="46"/>
      <c r="F7" s="46"/>
      <c r="G7" s="46"/>
    </row>
    <row r="8" spans="1:10">
      <c r="E8" s="46"/>
      <c r="F8" s="46"/>
      <c r="G8" s="46"/>
    </row>
    <row r="9" spans="1:10" ht="12" customHeight="1">
      <c r="E9" s="46"/>
      <c r="F9" s="46"/>
      <c r="G9" s="46"/>
    </row>
    <row r="22" spans="1:10">
      <c r="A22" s="17"/>
    </row>
    <row r="23" spans="1:10">
      <c r="A23" s="17"/>
    </row>
    <row r="24" spans="1:10">
      <c r="A24" s="17"/>
    </row>
    <row r="25" spans="1:10" ht="18" customHeight="1">
      <c r="A25" s="202" t="s">
        <v>369</v>
      </c>
      <c r="B25" s="444"/>
      <c r="C25" s="444"/>
      <c r="D25" s="444"/>
      <c r="E25" s="444"/>
      <c r="F25" s="444"/>
      <c r="G25" s="444"/>
      <c r="H25" s="444"/>
      <c r="I25" s="444"/>
      <c r="J25" s="444"/>
    </row>
    <row r="26" spans="1:10" ht="21" customHeight="1">
      <c r="A26" s="320" t="s">
        <v>551</v>
      </c>
      <c r="B26" s="448"/>
      <c r="C26" s="448"/>
      <c r="D26" s="448"/>
      <c r="E26" s="448"/>
      <c r="F26" s="448"/>
      <c r="G26" s="448"/>
      <c r="H26" s="448"/>
      <c r="I26" s="448"/>
      <c r="J26" s="448"/>
    </row>
    <row r="27" spans="1:10" ht="21" customHeight="1">
      <c r="A27" s="277" t="s">
        <v>552</v>
      </c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0">
      <c r="A28" s="17"/>
    </row>
    <row r="29" spans="1:10">
      <c r="A29" s="17"/>
    </row>
    <row r="30" spans="1:10">
      <c r="A30" s="17"/>
    </row>
    <row r="31" spans="1:10">
      <c r="A31" s="17"/>
    </row>
    <row r="32" spans="1:10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1048532" spans="1:4">
      <c r="A1048532" s="165"/>
      <c r="B1048532" s="153"/>
      <c r="C1048532" s="153"/>
      <c r="D1048532" s="153"/>
    </row>
    <row r="1048533" spans="1:4">
      <c r="A1048533" s="165"/>
      <c r="B1048533" s="153"/>
      <c r="C1048533" s="153"/>
      <c r="D1048533" s="153"/>
    </row>
    <row r="1048534" spans="1:4">
      <c r="A1048534" s="165"/>
      <c r="B1048534" s="153"/>
      <c r="C1048534" s="153"/>
      <c r="D1048534" s="153"/>
    </row>
    <row r="1048535" spans="1:4">
      <c r="C1048535" s="46"/>
      <c r="D1048535" s="46"/>
    </row>
    <row r="1048537" spans="1:4">
      <c r="A1048537" s="165"/>
      <c r="B1048537" s="153"/>
      <c r="C1048537" s="153"/>
      <c r="D1048537" s="153"/>
    </row>
    <row r="1048538" spans="1:4">
      <c r="B1048538" s="153"/>
      <c r="C1048538" s="153"/>
      <c r="D1048538" s="153"/>
    </row>
    <row r="1048539" spans="1:4">
      <c r="A1048539" s="165"/>
      <c r="B1048539" s="153"/>
      <c r="C1048539" s="153"/>
      <c r="D1048539" s="153"/>
    </row>
    <row r="1048540" spans="1:4">
      <c r="A1048540" s="165"/>
      <c r="B1048540" s="153"/>
      <c r="C1048540" s="153"/>
      <c r="D1048540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H39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9.7109375" style="3" customWidth="1"/>
    <col min="2" max="5" width="12.5703125" style="3" customWidth="1"/>
    <col min="6" max="6" width="10" style="3" customWidth="1"/>
    <col min="7" max="7" width="19.7109375" style="3" customWidth="1"/>
    <col min="8" max="8" width="9.140625" style="3"/>
    <col min="9" max="9" width="9.140625" style="3" customWidth="1"/>
    <col min="10" max="16384" width="9.140625" style="3"/>
  </cols>
  <sheetData>
    <row r="1" spans="1:8" s="9" customFormat="1" ht="43.5" customHeight="1">
      <c r="A1" s="715" t="s">
        <v>239</v>
      </c>
      <c r="B1" s="307" t="s">
        <v>210</v>
      </c>
      <c r="C1" s="193"/>
      <c r="D1" s="193"/>
      <c r="E1" s="193"/>
      <c r="F1" s="193"/>
      <c r="G1" s="716">
        <v>2021</v>
      </c>
    </row>
    <row r="2" spans="1:8" s="9" customFormat="1" ht="28.5">
      <c r="A2" s="715"/>
      <c r="B2" s="306" t="s">
        <v>260</v>
      </c>
      <c r="C2" s="194"/>
      <c r="D2" s="194"/>
      <c r="E2" s="194"/>
      <c r="F2" s="194"/>
      <c r="G2" s="716"/>
    </row>
    <row r="3" spans="1:8" s="2" customFormat="1" ht="15.75">
      <c r="A3" s="328"/>
      <c r="B3" s="329"/>
      <c r="C3" s="330"/>
      <c r="D3" s="330"/>
      <c r="E3" s="330"/>
      <c r="F3" s="331"/>
      <c r="G3" s="332"/>
    </row>
    <row r="4" spans="1:8" s="2" customFormat="1" ht="24.95" customHeight="1">
      <c r="A4" s="721" t="s">
        <v>126</v>
      </c>
      <c r="B4" s="402" t="s">
        <v>554</v>
      </c>
      <c r="C4" s="322"/>
      <c r="D4" s="725" t="s">
        <v>553</v>
      </c>
      <c r="E4" s="726"/>
      <c r="F4" s="687" t="s">
        <v>217</v>
      </c>
      <c r="G4" s="691" t="s">
        <v>63</v>
      </c>
    </row>
    <row r="5" spans="1:8" s="9" customFormat="1" ht="29.25">
      <c r="A5" s="721"/>
      <c r="B5" s="333" t="s">
        <v>287</v>
      </c>
      <c r="C5" s="334" t="s">
        <v>288</v>
      </c>
      <c r="D5" s="334" t="s">
        <v>442</v>
      </c>
      <c r="E5" s="335" t="s">
        <v>443</v>
      </c>
      <c r="F5" s="687"/>
      <c r="G5" s="691"/>
    </row>
    <row r="6" spans="1:8" s="9" customFormat="1" ht="21" customHeight="1">
      <c r="A6" s="97" t="s">
        <v>50</v>
      </c>
      <c r="B6" s="283">
        <f>SUM(B7:B11)</f>
        <v>5165</v>
      </c>
      <c r="C6" s="185">
        <f>SUM(C7:C11)</f>
        <v>267</v>
      </c>
      <c r="D6" s="185">
        <f>SUM(D7:D11)</f>
        <v>876</v>
      </c>
      <c r="E6" s="185">
        <f>SUM(E7:E11)</f>
        <v>61</v>
      </c>
      <c r="F6" s="283">
        <f>SUM(F7:F11)</f>
        <v>6369</v>
      </c>
      <c r="G6" s="98" t="s">
        <v>19</v>
      </c>
      <c r="H6" s="661"/>
    </row>
    <row r="7" spans="1:8" s="9" customFormat="1" ht="18" customHeight="1">
      <c r="A7" s="101" t="s">
        <v>251</v>
      </c>
      <c r="B7" s="104">
        <f>B13+B19</f>
        <v>1</v>
      </c>
      <c r="C7" s="104">
        <f t="shared" ref="C7:F7" si="0">C13+C19</f>
        <v>0</v>
      </c>
      <c r="D7" s="104">
        <f t="shared" si="0"/>
        <v>1</v>
      </c>
      <c r="E7" s="104">
        <f>E13+E19</f>
        <v>1</v>
      </c>
      <c r="F7" s="109">
        <f t="shared" si="0"/>
        <v>3</v>
      </c>
      <c r="G7" s="99" t="s">
        <v>118</v>
      </c>
      <c r="H7" s="661"/>
    </row>
    <row r="8" spans="1:8" s="9" customFormat="1" ht="18" customHeight="1">
      <c r="A8" s="102" t="s">
        <v>252</v>
      </c>
      <c r="B8" s="108">
        <f t="shared" ref="B8:F8" si="1">B14+B20</f>
        <v>23</v>
      </c>
      <c r="C8" s="108">
        <f t="shared" si="1"/>
        <v>12</v>
      </c>
      <c r="D8" s="108">
        <f t="shared" si="1"/>
        <v>19</v>
      </c>
      <c r="E8" s="108">
        <f t="shared" si="1"/>
        <v>9</v>
      </c>
      <c r="F8" s="107">
        <f t="shared" si="1"/>
        <v>63</v>
      </c>
      <c r="G8" s="100" t="s">
        <v>78</v>
      </c>
      <c r="H8" s="661"/>
    </row>
    <row r="9" spans="1:8" s="9" customFormat="1" ht="18" customHeight="1">
      <c r="A9" s="102" t="s">
        <v>65</v>
      </c>
      <c r="B9" s="108">
        <f t="shared" ref="B9:F9" si="2">B15+B21</f>
        <v>309</v>
      </c>
      <c r="C9" s="108">
        <f t="shared" si="2"/>
        <v>42</v>
      </c>
      <c r="D9" s="108">
        <f t="shared" si="2"/>
        <v>109</v>
      </c>
      <c r="E9" s="108">
        <f>E15+E21</f>
        <v>11</v>
      </c>
      <c r="F9" s="107">
        <f t="shared" si="2"/>
        <v>471</v>
      </c>
      <c r="G9" s="100" t="s">
        <v>79</v>
      </c>
      <c r="H9" s="661"/>
    </row>
    <row r="10" spans="1:8" s="9" customFormat="1" ht="17.25" customHeight="1">
      <c r="A10" s="102" t="s">
        <v>66</v>
      </c>
      <c r="B10" s="108">
        <f t="shared" ref="B10:F10" si="3">B16+B22</f>
        <v>1939</v>
      </c>
      <c r="C10" s="108">
        <f>C16+C22</f>
        <v>135</v>
      </c>
      <c r="D10" s="108">
        <f t="shared" si="3"/>
        <v>354</v>
      </c>
      <c r="E10" s="108">
        <f t="shared" si="3"/>
        <v>20</v>
      </c>
      <c r="F10" s="107">
        <f t="shared" si="3"/>
        <v>2448</v>
      </c>
      <c r="G10" s="100" t="s">
        <v>80</v>
      </c>
      <c r="H10" s="661"/>
    </row>
    <row r="11" spans="1:8" s="2" customFormat="1" ht="18" customHeight="1">
      <c r="A11" s="102" t="s">
        <v>105</v>
      </c>
      <c r="B11" s="108">
        <f t="shared" ref="B11:F11" si="4">B17+B23</f>
        <v>2893</v>
      </c>
      <c r="C11" s="108">
        <f t="shared" si="4"/>
        <v>78</v>
      </c>
      <c r="D11" s="108">
        <f t="shared" si="4"/>
        <v>393</v>
      </c>
      <c r="E11" s="108">
        <f t="shared" si="4"/>
        <v>20</v>
      </c>
      <c r="F11" s="107">
        <f t="shared" si="4"/>
        <v>3384</v>
      </c>
      <c r="G11" s="100" t="s">
        <v>104</v>
      </c>
      <c r="H11" s="661"/>
    </row>
    <row r="12" spans="1:8" s="9" customFormat="1" ht="21" customHeight="1">
      <c r="A12" s="97" t="s">
        <v>39</v>
      </c>
      <c r="B12" s="283">
        <f>SUM(B13:B17)</f>
        <v>4384</v>
      </c>
      <c r="C12" s="185">
        <f>SUM(C13:C17)</f>
        <v>226</v>
      </c>
      <c r="D12" s="185">
        <f>SUM(D13:D17)</f>
        <v>810</v>
      </c>
      <c r="E12" s="185">
        <f>SUM(E13:E17)</f>
        <v>59</v>
      </c>
      <c r="F12" s="283">
        <f>SUM(F13:F17)</f>
        <v>5479</v>
      </c>
      <c r="G12" s="98" t="s">
        <v>17</v>
      </c>
      <c r="H12" s="661"/>
    </row>
    <row r="13" spans="1:8" s="9" customFormat="1" ht="18" customHeight="1">
      <c r="A13" s="101" t="s">
        <v>251</v>
      </c>
      <c r="B13" s="104">
        <v>0</v>
      </c>
      <c r="C13" s="104">
        <v>0</v>
      </c>
      <c r="D13" s="104">
        <v>1</v>
      </c>
      <c r="E13" s="104">
        <v>1</v>
      </c>
      <c r="F13" s="109">
        <f t="shared" ref="F13:F17" si="5">SUM(B13:E13)</f>
        <v>2</v>
      </c>
      <c r="G13" s="99" t="s">
        <v>118</v>
      </c>
      <c r="H13" s="661"/>
    </row>
    <row r="14" spans="1:8" s="9" customFormat="1" ht="18" customHeight="1">
      <c r="A14" s="102" t="s">
        <v>252</v>
      </c>
      <c r="B14" s="108">
        <v>18</v>
      </c>
      <c r="C14" s="108">
        <v>9</v>
      </c>
      <c r="D14" s="108">
        <v>17</v>
      </c>
      <c r="E14" s="108">
        <v>9</v>
      </c>
      <c r="F14" s="107">
        <f t="shared" si="5"/>
        <v>53</v>
      </c>
      <c r="G14" s="100" t="s">
        <v>78</v>
      </c>
      <c r="H14" s="661"/>
    </row>
    <row r="15" spans="1:8" s="9" customFormat="1" ht="18" customHeight="1">
      <c r="A15" s="102" t="s">
        <v>65</v>
      </c>
      <c r="B15" s="108">
        <v>283</v>
      </c>
      <c r="C15" s="108">
        <v>29</v>
      </c>
      <c r="D15" s="108">
        <v>105</v>
      </c>
      <c r="E15" s="108">
        <v>11</v>
      </c>
      <c r="F15" s="107">
        <f t="shared" si="5"/>
        <v>428</v>
      </c>
      <c r="G15" s="100" t="s">
        <v>79</v>
      </c>
      <c r="H15" s="661"/>
    </row>
    <row r="16" spans="1:8" s="9" customFormat="1" ht="18" customHeight="1">
      <c r="A16" s="102" t="s">
        <v>66</v>
      </c>
      <c r="B16" s="108">
        <v>1704</v>
      </c>
      <c r="C16" s="108">
        <v>110</v>
      </c>
      <c r="D16" s="108">
        <v>335</v>
      </c>
      <c r="E16" s="108">
        <v>20</v>
      </c>
      <c r="F16" s="107">
        <f t="shared" si="5"/>
        <v>2169</v>
      </c>
      <c r="G16" s="100" t="s">
        <v>80</v>
      </c>
      <c r="H16" s="661"/>
    </row>
    <row r="17" spans="1:8" s="2" customFormat="1" ht="18" customHeight="1">
      <c r="A17" s="102" t="s">
        <v>105</v>
      </c>
      <c r="B17" s="108">
        <v>2379</v>
      </c>
      <c r="C17" s="108">
        <v>78</v>
      </c>
      <c r="D17" s="108">
        <v>352</v>
      </c>
      <c r="E17" s="108">
        <v>18</v>
      </c>
      <c r="F17" s="107">
        <f t="shared" si="5"/>
        <v>2827</v>
      </c>
      <c r="G17" s="100" t="s">
        <v>104</v>
      </c>
      <c r="H17" s="661"/>
    </row>
    <row r="18" spans="1:8" s="9" customFormat="1" ht="21" customHeight="1">
      <c r="A18" s="97" t="s">
        <v>38</v>
      </c>
      <c r="B18" s="119">
        <f>SUM(B19:B23)</f>
        <v>781</v>
      </c>
      <c r="C18" s="119">
        <f>SUM(C19:C23)</f>
        <v>41</v>
      </c>
      <c r="D18" s="119">
        <f>SUM(D19:D23)</f>
        <v>66</v>
      </c>
      <c r="E18" s="119">
        <f>SUM(E19:E23)</f>
        <v>2</v>
      </c>
      <c r="F18" s="119">
        <f>SUM(F19:F23)</f>
        <v>890</v>
      </c>
      <c r="G18" s="98" t="s">
        <v>16</v>
      </c>
      <c r="H18" s="661"/>
    </row>
    <row r="19" spans="1:8" s="9" customFormat="1" ht="18" customHeight="1">
      <c r="A19" s="101" t="s">
        <v>251</v>
      </c>
      <c r="B19" s="104">
        <v>1</v>
      </c>
      <c r="C19" s="104">
        <v>0</v>
      </c>
      <c r="D19" s="104">
        <v>0</v>
      </c>
      <c r="E19" s="104">
        <v>0</v>
      </c>
      <c r="F19" s="109">
        <f t="shared" ref="F19:F23" si="6">SUM(B19:E19)</f>
        <v>1</v>
      </c>
      <c r="G19" s="99" t="s">
        <v>118</v>
      </c>
      <c r="H19" s="661"/>
    </row>
    <row r="20" spans="1:8" s="9" customFormat="1" ht="18" customHeight="1">
      <c r="A20" s="102" t="s">
        <v>252</v>
      </c>
      <c r="B20" s="108">
        <v>5</v>
      </c>
      <c r="C20" s="108">
        <v>3</v>
      </c>
      <c r="D20" s="108">
        <v>2</v>
      </c>
      <c r="E20" s="108">
        <v>0</v>
      </c>
      <c r="F20" s="107">
        <f t="shared" si="6"/>
        <v>10</v>
      </c>
      <c r="G20" s="100" t="s">
        <v>78</v>
      </c>
      <c r="H20" s="661"/>
    </row>
    <row r="21" spans="1:8" s="9" customFormat="1" ht="18" customHeight="1">
      <c r="A21" s="102" t="s">
        <v>65</v>
      </c>
      <c r="B21" s="108">
        <v>26</v>
      </c>
      <c r="C21" s="108">
        <v>13</v>
      </c>
      <c r="D21" s="108">
        <v>4</v>
      </c>
      <c r="E21" s="108">
        <v>0</v>
      </c>
      <c r="F21" s="107">
        <f t="shared" si="6"/>
        <v>43</v>
      </c>
      <c r="G21" s="100" t="s">
        <v>19</v>
      </c>
      <c r="H21" s="661"/>
    </row>
    <row r="22" spans="1:8" s="9" customFormat="1" ht="18" customHeight="1">
      <c r="A22" s="102" t="s">
        <v>66</v>
      </c>
      <c r="B22" s="108">
        <v>235</v>
      </c>
      <c r="C22" s="108">
        <v>25</v>
      </c>
      <c r="D22" s="108">
        <v>19</v>
      </c>
      <c r="E22" s="108">
        <v>0</v>
      </c>
      <c r="F22" s="107">
        <f t="shared" si="6"/>
        <v>279</v>
      </c>
      <c r="G22" s="100" t="s">
        <v>80</v>
      </c>
      <c r="H22" s="661"/>
    </row>
    <row r="23" spans="1:8" ht="18" customHeight="1" thickBot="1">
      <c r="A23" s="237" t="s">
        <v>105</v>
      </c>
      <c r="B23" s="235">
        <v>514</v>
      </c>
      <c r="C23" s="235">
        <v>0</v>
      </c>
      <c r="D23" s="235">
        <v>41</v>
      </c>
      <c r="E23" s="235">
        <v>2</v>
      </c>
      <c r="F23" s="236">
        <f t="shared" si="6"/>
        <v>557</v>
      </c>
      <c r="G23" s="242" t="s">
        <v>104</v>
      </c>
      <c r="H23" s="661"/>
    </row>
    <row r="24" spans="1:8" ht="18" customHeight="1" thickTop="1">
      <c r="A24" s="146" t="s">
        <v>99</v>
      </c>
      <c r="B24" s="145"/>
      <c r="C24" s="145"/>
      <c r="D24" s="145"/>
      <c r="E24" s="145"/>
      <c r="F24" s="166"/>
      <c r="G24" s="270" t="s">
        <v>100</v>
      </c>
      <c r="H24" s="661"/>
    </row>
    <row r="25" spans="1:8" ht="21" customHeight="1">
      <c r="A25" s="269" t="s">
        <v>279</v>
      </c>
      <c r="B25" s="144"/>
      <c r="C25" s="144"/>
      <c r="D25" s="145"/>
      <c r="E25" s="145"/>
      <c r="F25" s="145"/>
      <c r="G25" s="270" t="s">
        <v>230</v>
      </c>
      <c r="H25" s="661"/>
    </row>
    <row r="26" spans="1:8" ht="9.9499999999999993" customHeight="1">
      <c r="A26" s="195"/>
      <c r="B26" s="196"/>
      <c r="C26" s="196"/>
      <c r="D26" s="196"/>
      <c r="E26" s="196"/>
      <c r="F26" s="196"/>
      <c r="G26" s="197"/>
    </row>
    <row r="30" spans="1:8">
      <c r="B30" s="14"/>
      <c r="C30" s="9"/>
      <c r="D30" s="9"/>
      <c r="E30" s="9"/>
      <c r="F30" s="9"/>
      <c r="G30" s="9"/>
    </row>
    <row r="31" spans="1:8">
      <c r="B31" s="14"/>
      <c r="C31" s="9"/>
      <c r="D31" s="9"/>
      <c r="E31" s="9"/>
      <c r="F31" s="9"/>
      <c r="G31" s="9"/>
    </row>
    <row r="32" spans="1:8">
      <c r="B32" s="9"/>
      <c r="C32" s="9"/>
      <c r="D32" s="9"/>
      <c r="E32" s="9"/>
      <c r="F32" s="9"/>
      <c r="G32" s="9"/>
    </row>
    <row r="33" spans="2:7">
      <c r="B33" s="9"/>
      <c r="C33" s="9"/>
      <c r="D33" s="9"/>
      <c r="E33" s="9"/>
      <c r="F33" s="9"/>
      <c r="G33" s="9"/>
    </row>
    <row r="34" spans="2:7">
      <c r="B34" s="9"/>
      <c r="C34" s="9"/>
      <c r="D34" s="9"/>
      <c r="E34" s="9"/>
      <c r="F34" s="9"/>
      <c r="G34" s="9"/>
    </row>
    <row r="35" spans="2:7">
      <c r="B35" s="9"/>
      <c r="C35" s="9"/>
      <c r="D35" s="9"/>
      <c r="E35" s="9"/>
      <c r="F35" s="9"/>
      <c r="G35" s="9"/>
    </row>
    <row r="36" spans="2:7">
      <c r="B36" s="9"/>
      <c r="C36" s="9"/>
      <c r="D36" s="9"/>
      <c r="E36" s="9"/>
      <c r="F36" s="9"/>
      <c r="G36" s="9"/>
    </row>
    <row r="37" spans="2:7">
      <c r="B37" s="9"/>
      <c r="C37" s="9"/>
      <c r="D37" s="9"/>
      <c r="E37" s="9"/>
      <c r="F37" s="9"/>
      <c r="G37" s="9"/>
    </row>
    <row r="38" spans="2:7">
      <c r="B38" s="9"/>
      <c r="C38" s="9"/>
      <c r="D38" s="9"/>
      <c r="E38" s="9"/>
      <c r="F38" s="9"/>
      <c r="G38" s="9"/>
    </row>
    <row r="39" spans="2:7">
      <c r="B39" s="9"/>
      <c r="C39" s="9"/>
      <c r="D39" s="9"/>
      <c r="E39" s="9"/>
      <c r="F39" s="9"/>
      <c r="G39" s="9"/>
    </row>
  </sheetData>
  <mergeCells count="6">
    <mergeCell ref="G1:G2"/>
    <mergeCell ref="A1:A2"/>
    <mergeCell ref="A4:A5"/>
    <mergeCell ref="F4:F5"/>
    <mergeCell ref="G4:G5"/>
    <mergeCell ref="D4:E4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J104857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5.7109375" style="3" customWidth="1"/>
    <col min="2" max="6" width="12.7109375" style="3" customWidth="1"/>
    <col min="7" max="7" width="15.7109375" style="3" customWidth="1"/>
    <col min="8" max="16384" width="9.140625" style="3"/>
  </cols>
  <sheetData>
    <row r="1" spans="1:10" ht="43.5">
      <c r="A1" s="715" t="s">
        <v>143</v>
      </c>
      <c r="B1" s="307" t="s">
        <v>444</v>
      </c>
      <c r="C1" s="193"/>
      <c r="D1" s="193"/>
      <c r="E1" s="193"/>
      <c r="F1" s="193"/>
      <c r="G1" s="716">
        <v>2021</v>
      </c>
    </row>
    <row r="2" spans="1:10" ht="28.5">
      <c r="A2" s="727"/>
      <c r="B2" s="306" t="s">
        <v>445</v>
      </c>
      <c r="C2" s="194"/>
      <c r="D2" s="194"/>
      <c r="E2" s="194"/>
      <c r="F2" s="194"/>
      <c r="G2" s="716"/>
    </row>
    <row r="3" spans="1:10" s="5" customFormat="1"/>
    <row r="4" spans="1:10" s="5" customFormat="1" ht="24.95" customHeight="1" thickBot="1">
      <c r="A4" s="721" t="s">
        <v>1</v>
      </c>
      <c r="B4" s="402" t="s">
        <v>334</v>
      </c>
      <c r="C4" s="322"/>
      <c r="D4" s="728" t="s">
        <v>335</v>
      </c>
      <c r="E4" s="729"/>
      <c r="F4" s="687" t="s">
        <v>217</v>
      </c>
      <c r="G4" s="691" t="s">
        <v>2</v>
      </c>
    </row>
    <row r="5" spans="1:10" s="9" customFormat="1" ht="15">
      <c r="A5" s="721"/>
      <c r="B5" s="476" t="s">
        <v>85</v>
      </c>
      <c r="C5" s="478" t="s">
        <v>86</v>
      </c>
      <c r="D5" s="478" t="s">
        <v>87</v>
      </c>
      <c r="E5" s="475" t="s">
        <v>291</v>
      </c>
      <c r="F5" s="687"/>
      <c r="G5" s="691"/>
    </row>
    <row r="6" spans="1:10" s="9" customFormat="1">
      <c r="A6" s="721"/>
      <c r="B6" s="477" t="s">
        <v>88</v>
      </c>
      <c r="C6" s="479" t="s">
        <v>89</v>
      </c>
      <c r="D6" s="479" t="s">
        <v>90</v>
      </c>
      <c r="E6" s="336" t="s">
        <v>107</v>
      </c>
      <c r="F6" s="687"/>
      <c r="G6" s="691"/>
    </row>
    <row r="7" spans="1:10" s="2" customFormat="1" ht="21" customHeight="1">
      <c r="A7" s="97" t="s">
        <v>50</v>
      </c>
      <c r="B7" s="119">
        <f>SUM(B8:B11)</f>
        <v>4384</v>
      </c>
      <c r="C7" s="119">
        <f>SUM(C8:C11)</f>
        <v>847</v>
      </c>
      <c r="D7" s="119">
        <f>SUM(D8:D11)</f>
        <v>174</v>
      </c>
      <c r="E7" s="119">
        <f>SUM(E8:E11)</f>
        <v>74</v>
      </c>
      <c r="F7" s="119">
        <f>SUM(F8:F11)</f>
        <v>5479</v>
      </c>
      <c r="G7" s="103" t="s">
        <v>19</v>
      </c>
      <c r="H7" s="658"/>
      <c r="J7" s="80"/>
    </row>
    <row r="8" spans="1:10" s="9" customFormat="1" ht="18">
      <c r="A8" s="101" t="s">
        <v>85</v>
      </c>
      <c r="B8" s="104">
        <f>B18+B13</f>
        <v>4073</v>
      </c>
      <c r="C8" s="104">
        <f t="shared" ref="C8:F11" si="0">C18+C13</f>
        <v>423</v>
      </c>
      <c r="D8" s="104">
        <f t="shared" si="0"/>
        <v>66</v>
      </c>
      <c r="E8" s="104">
        <f t="shared" si="0"/>
        <v>19</v>
      </c>
      <c r="F8" s="109">
        <f t="shared" si="0"/>
        <v>4581</v>
      </c>
      <c r="G8" s="99" t="s">
        <v>88</v>
      </c>
      <c r="H8" s="658"/>
      <c r="J8" s="81"/>
    </row>
    <row r="9" spans="1:10" s="9" customFormat="1" ht="18">
      <c r="A9" s="102" t="s">
        <v>86</v>
      </c>
      <c r="B9" s="108">
        <f>B19+B14</f>
        <v>283</v>
      </c>
      <c r="C9" s="108">
        <f t="shared" si="0"/>
        <v>350</v>
      </c>
      <c r="D9" s="108">
        <f t="shared" si="0"/>
        <v>75</v>
      </c>
      <c r="E9" s="108">
        <f t="shared" si="0"/>
        <v>33</v>
      </c>
      <c r="F9" s="107">
        <f t="shared" si="0"/>
        <v>741</v>
      </c>
      <c r="G9" s="100" t="s">
        <v>89</v>
      </c>
      <c r="H9" s="658"/>
      <c r="J9" s="81"/>
    </row>
    <row r="10" spans="1:10" s="9" customFormat="1" ht="18">
      <c r="A10" s="101" t="s">
        <v>87</v>
      </c>
      <c r="B10" s="104">
        <f>B20+B15</f>
        <v>24</v>
      </c>
      <c r="C10" s="104">
        <f t="shared" si="0"/>
        <v>67</v>
      </c>
      <c r="D10" s="104">
        <f t="shared" si="0"/>
        <v>25</v>
      </c>
      <c r="E10" s="104">
        <f t="shared" si="0"/>
        <v>16</v>
      </c>
      <c r="F10" s="109">
        <f t="shared" si="0"/>
        <v>132</v>
      </c>
      <c r="G10" s="100" t="s">
        <v>90</v>
      </c>
      <c r="H10" s="658"/>
      <c r="J10" s="81"/>
    </row>
    <row r="11" spans="1:10" s="9" customFormat="1" ht="18">
      <c r="A11" s="102" t="s">
        <v>212</v>
      </c>
      <c r="B11" s="108">
        <f>B21+B16</f>
        <v>4</v>
      </c>
      <c r="C11" s="108">
        <f t="shared" si="0"/>
        <v>7</v>
      </c>
      <c r="D11" s="108">
        <f t="shared" si="0"/>
        <v>8</v>
      </c>
      <c r="E11" s="108">
        <f t="shared" si="0"/>
        <v>6</v>
      </c>
      <c r="F11" s="107">
        <f t="shared" si="0"/>
        <v>25</v>
      </c>
      <c r="G11" s="100" t="s">
        <v>107</v>
      </c>
      <c r="H11" s="658"/>
      <c r="J11" s="81"/>
    </row>
    <row r="12" spans="1:10" s="2" customFormat="1" ht="21" customHeight="1">
      <c r="A12" s="97" t="s">
        <v>54</v>
      </c>
      <c r="B12" s="283">
        <f>SUM(B13:B16)</f>
        <v>3328</v>
      </c>
      <c r="C12" s="185">
        <f>SUM(C13:C16)</f>
        <v>739</v>
      </c>
      <c r="D12" s="185">
        <f>SUM(D13:D16)</f>
        <v>127</v>
      </c>
      <c r="E12" s="185">
        <f>SUM(E13:E16)</f>
        <v>50</v>
      </c>
      <c r="F12" s="283">
        <f>SUM(F13:F16)</f>
        <v>4244</v>
      </c>
      <c r="G12" s="103" t="s">
        <v>17</v>
      </c>
      <c r="H12" s="658"/>
      <c r="J12" s="3"/>
    </row>
    <row r="13" spans="1:10" s="9" customFormat="1" ht="18">
      <c r="A13" s="101" t="s">
        <v>85</v>
      </c>
      <c r="B13" s="104">
        <v>3044</v>
      </c>
      <c r="C13" s="104">
        <v>360</v>
      </c>
      <c r="D13" s="104">
        <v>45</v>
      </c>
      <c r="E13" s="104">
        <v>12</v>
      </c>
      <c r="F13" s="109">
        <f>SUM(B13:E13)</f>
        <v>3461</v>
      </c>
      <c r="G13" s="99" t="s">
        <v>88</v>
      </c>
      <c r="H13" s="658"/>
      <c r="I13" s="3"/>
      <c r="J13" s="3"/>
    </row>
    <row r="14" spans="1:10" s="9" customFormat="1" ht="18">
      <c r="A14" s="102" t="s">
        <v>86</v>
      </c>
      <c r="B14" s="108">
        <v>257</v>
      </c>
      <c r="C14" s="108">
        <v>313</v>
      </c>
      <c r="D14" s="108">
        <v>57</v>
      </c>
      <c r="E14" s="108">
        <v>19</v>
      </c>
      <c r="F14" s="107">
        <f>SUM(B14:E14)</f>
        <v>646</v>
      </c>
      <c r="G14" s="100" t="s">
        <v>89</v>
      </c>
      <c r="H14" s="658"/>
      <c r="I14" s="3"/>
      <c r="J14" s="3"/>
    </row>
    <row r="15" spans="1:10" s="9" customFormat="1" ht="18">
      <c r="A15" s="101" t="s">
        <v>87</v>
      </c>
      <c r="B15" s="104">
        <v>23</v>
      </c>
      <c r="C15" s="104">
        <v>60</v>
      </c>
      <c r="D15" s="104">
        <v>19</v>
      </c>
      <c r="E15" s="104">
        <v>13</v>
      </c>
      <c r="F15" s="109">
        <f>SUM(B15:E15)</f>
        <v>115</v>
      </c>
      <c r="G15" s="100" t="s">
        <v>90</v>
      </c>
      <c r="H15" s="658"/>
      <c r="I15" s="3"/>
      <c r="J15" s="3"/>
    </row>
    <row r="16" spans="1:10" s="9" customFormat="1" ht="18">
      <c r="A16" s="102" t="s">
        <v>212</v>
      </c>
      <c r="B16" s="108">
        <v>4</v>
      </c>
      <c r="C16" s="108">
        <v>6</v>
      </c>
      <c r="D16" s="108">
        <v>6</v>
      </c>
      <c r="E16" s="108">
        <v>6</v>
      </c>
      <c r="F16" s="107">
        <f>SUM(B16:E16)</f>
        <v>22</v>
      </c>
      <c r="G16" s="100" t="s">
        <v>107</v>
      </c>
      <c r="H16" s="658"/>
      <c r="I16" s="3"/>
      <c r="J16" s="3"/>
    </row>
    <row r="17" spans="1:10" s="2" customFormat="1" ht="21" customHeight="1">
      <c r="A17" s="97" t="s">
        <v>70</v>
      </c>
      <c r="B17" s="119">
        <f>SUM(B18:B21)</f>
        <v>1056</v>
      </c>
      <c r="C17" s="119">
        <f>SUM(C18:C21)</f>
        <v>108</v>
      </c>
      <c r="D17" s="119">
        <f>SUM(D18:D21)</f>
        <v>47</v>
      </c>
      <c r="E17" s="119">
        <f>SUM(E18:E21)</f>
        <v>24</v>
      </c>
      <c r="F17" s="119">
        <f>SUM(F18:F21)</f>
        <v>1235</v>
      </c>
      <c r="G17" s="103" t="s">
        <v>16</v>
      </c>
      <c r="H17" s="658"/>
      <c r="I17" s="3"/>
      <c r="J17" s="79"/>
    </row>
    <row r="18" spans="1:10" s="9" customFormat="1" ht="18">
      <c r="A18" s="101" t="s">
        <v>85</v>
      </c>
      <c r="B18" s="104">
        <v>1029</v>
      </c>
      <c r="C18" s="104">
        <v>63</v>
      </c>
      <c r="D18" s="104">
        <v>21</v>
      </c>
      <c r="E18" s="104">
        <v>7</v>
      </c>
      <c r="F18" s="109">
        <f>SUM(B18:E18)</f>
        <v>1120</v>
      </c>
      <c r="G18" s="99" t="s">
        <v>88</v>
      </c>
      <c r="H18" s="658"/>
      <c r="I18" s="3"/>
      <c r="J18" s="79"/>
    </row>
    <row r="19" spans="1:10" s="9" customFormat="1" ht="18">
      <c r="A19" s="102" t="s">
        <v>86</v>
      </c>
      <c r="B19" s="108">
        <v>26</v>
      </c>
      <c r="C19" s="108">
        <v>37</v>
      </c>
      <c r="D19" s="108">
        <v>18</v>
      </c>
      <c r="E19" s="108">
        <v>14</v>
      </c>
      <c r="F19" s="107">
        <f>SUM(B19:E19)</f>
        <v>95</v>
      </c>
      <c r="G19" s="100" t="s">
        <v>89</v>
      </c>
      <c r="H19" s="658"/>
      <c r="I19" s="3"/>
      <c r="J19" s="79"/>
    </row>
    <row r="20" spans="1:10" s="9" customFormat="1" ht="18">
      <c r="A20" s="101" t="s">
        <v>87</v>
      </c>
      <c r="B20" s="104">
        <v>1</v>
      </c>
      <c r="C20" s="104">
        <v>7</v>
      </c>
      <c r="D20" s="104">
        <v>6</v>
      </c>
      <c r="E20" s="104">
        <v>3</v>
      </c>
      <c r="F20" s="109">
        <f>SUM(B20:E20)</f>
        <v>17</v>
      </c>
      <c r="G20" s="100" t="s">
        <v>90</v>
      </c>
      <c r="H20" s="658"/>
      <c r="I20" s="3"/>
      <c r="J20" s="79"/>
    </row>
    <row r="21" spans="1:10" s="9" customFormat="1" ht="18.75" thickBot="1">
      <c r="A21" s="237" t="s">
        <v>212</v>
      </c>
      <c r="B21" s="235">
        <v>0</v>
      </c>
      <c r="C21" s="235">
        <v>1</v>
      </c>
      <c r="D21" s="235">
        <v>2</v>
      </c>
      <c r="E21" s="235">
        <v>0</v>
      </c>
      <c r="F21" s="236">
        <f>SUM(B21:E21)</f>
        <v>3</v>
      </c>
      <c r="G21" s="242" t="s">
        <v>107</v>
      </c>
      <c r="H21" s="658"/>
      <c r="I21" s="3"/>
      <c r="J21" s="3"/>
    </row>
    <row r="22" spans="1:10" ht="15.75" thickTop="1">
      <c r="A22" s="146" t="s">
        <v>99</v>
      </c>
      <c r="B22" s="145"/>
      <c r="C22" s="145"/>
      <c r="D22" s="145"/>
      <c r="E22" s="145"/>
      <c r="F22" s="168"/>
      <c r="G22" s="270" t="s">
        <v>100</v>
      </c>
      <c r="H22" s="658"/>
    </row>
    <row r="23" spans="1:10" ht="21" customHeight="1">
      <c r="A23" s="269" t="s">
        <v>279</v>
      </c>
      <c r="B23" s="145"/>
      <c r="C23" s="145"/>
      <c r="D23" s="145"/>
      <c r="E23" s="145"/>
      <c r="F23" s="143"/>
      <c r="G23" s="270" t="s">
        <v>230</v>
      </c>
      <c r="H23" s="658"/>
    </row>
    <row r="24" spans="1:10" ht="9.9499999999999993" customHeight="1">
      <c r="A24" s="195"/>
      <c r="B24" s="196"/>
      <c r="C24" s="196"/>
      <c r="D24" s="196"/>
      <c r="E24" s="196"/>
      <c r="F24" s="196"/>
      <c r="G24" s="197"/>
    </row>
    <row r="27" spans="1:10" ht="32.25" customHeight="1"/>
    <row r="50" ht="32.25" customHeight="1"/>
    <row r="1048551" spans="1:7">
      <c r="A1048551" s="572"/>
      <c r="B1048551" s="572"/>
      <c r="C1048551" s="572"/>
      <c r="D1048551" s="572"/>
      <c r="E1048551" s="572"/>
      <c r="F1048551" s="572"/>
      <c r="G1048551" s="572"/>
    </row>
    <row r="1048552" spans="1:7">
      <c r="A1048552" s="572"/>
      <c r="B1048552" s="572"/>
      <c r="C1048552" s="572"/>
      <c r="D1048552" s="572"/>
      <c r="E1048552" s="572"/>
      <c r="F1048552" s="572"/>
      <c r="G1048552" s="572"/>
    </row>
    <row r="1048553" spans="1:7">
      <c r="A1048553" s="572"/>
      <c r="B1048553" s="572"/>
      <c r="C1048553" s="572"/>
      <c r="D1048553" s="572"/>
      <c r="E1048553" s="572"/>
      <c r="F1048553" s="572"/>
      <c r="G1048553" s="572"/>
    </row>
    <row r="1048554" spans="1:7">
      <c r="A1048554" s="572"/>
      <c r="B1048554" s="572"/>
      <c r="C1048554" s="572"/>
      <c r="D1048554" s="572"/>
      <c r="E1048554" s="572"/>
      <c r="F1048554" s="572"/>
      <c r="G1048554" s="572"/>
    </row>
    <row r="1048555" spans="1:7">
      <c r="A1048555" s="572"/>
      <c r="B1048555" s="572"/>
      <c r="C1048555" s="572"/>
      <c r="D1048555" s="572"/>
      <c r="E1048555" s="572"/>
      <c r="F1048555" s="572"/>
      <c r="G1048555" s="572"/>
    </row>
    <row r="1048556" spans="1:7">
      <c r="A1048556" s="572"/>
      <c r="B1048556" s="572"/>
      <c r="C1048556" s="572"/>
      <c r="D1048556" s="572"/>
      <c r="E1048556" s="572"/>
      <c r="F1048556" s="572"/>
      <c r="G1048556" s="572"/>
    </row>
    <row r="1048557" spans="1:7">
      <c r="A1048557" s="572"/>
      <c r="B1048557" s="572"/>
      <c r="C1048557" s="572"/>
      <c r="D1048557" s="572"/>
      <c r="E1048557" s="572"/>
      <c r="F1048557" s="572"/>
      <c r="G1048557" s="572"/>
    </row>
    <row r="1048558" spans="1:7">
      <c r="A1048558" s="572"/>
      <c r="B1048558" s="572"/>
      <c r="C1048558" s="572"/>
      <c r="D1048558" s="572"/>
      <c r="E1048558" s="572"/>
      <c r="F1048558" s="572"/>
      <c r="G1048558" s="572"/>
    </row>
    <row r="1048559" spans="1:7">
      <c r="A1048559" s="572"/>
      <c r="B1048559" s="572"/>
      <c r="C1048559" s="572"/>
      <c r="D1048559" s="572"/>
      <c r="E1048559" s="572"/>
      <c r="F1048559" s="572"/>
      <c r="G1048559" s="572"/>
    </row>
    <row r="1048560" spans="1:7">
      <c r="A1048560" s="572"/>
      <c r="B1048560" s="572"/>
      <c r="C1048560" s="572"/>
      <c r="D1048560" s="572"/>
      <c r="E1048560" s="572"/>
      <c r="F1048560" s="572"/>
      <c r="G1048560" s="572"/>
    </row>
    <row r="1048561" spans="1:7">
      <c r="A1048561" s="572"/>
      <c r="B1048561" s="572"/>
      <c r="C1048561" s="572"/>
      <c r="D1048561" s="572"/>
      <c r="E1048561" s="572"/>
      <c r="F1048561" s="572"/>
      <c r="G1048561" s="572"/>
    </row>
    <row r="1048562" spans="1:7">
      <c r="A1048562" s="572"/>
      <c r="B1048562" s="572"/>
      <c r="C1048562" s="572"/>
      <c r="D1048562" s="572"/>
      <c r="E1048562" s="572"/>
      <c r="F1048562" s="572"/>
      <c r="G1048562" s="572"/>
    </row>
    <row r="1048563" spans="1:7">
      <c r="A1048563" s="610"/>
      <c r="B1048563" s="602" t="s">
        <v>184</v>
      </c>
      <c r="C1048563" s="602" t="s">
        <v>185</v>
      </c>
      <c r="D1048563" s="602" t="s">
        <v>186</v>
      </c>
      <c r="E1048563" s="602" t="s">
        <v>211</v>
      </c>
      <c r="F1048563" s="572"/>
      <c r="G1048563" s="572"/>
    </row>
    <row r="1048564" spans="1:7" ht="15.75">
      <c r="A1048564" s="573" t="s">
        <v>602</v>
      </c>
      <c r="B1048564" s="623">
        <f>($F$18/$F$17)*100</f>
        <v>90.688259109311744</v>
      </c>
      <c r="C1048564" s="623">
        <f>($F$19/$F$17)*100</f>
        <v>7.6923076923076925</v>
      </c>
      <c r="D1048564" s="623">
        <f>($F$20/$F$17)*100</f>
        <v>1.3765182186234819</v>
      </c>
      <c r="E1048564" s="623">
        <f>($F$21/$F$17)*100</f>
        <v>0.24291497975708504</v>
      </c>
      <c r="F1048564" s="572"/>
      <c r="G1048564" s="572"/>
    </row>
    <row r="1048565" spans="1:7" ht="15.75">
      <c r="A1048565" s="573" t="s">
        <v>167</v>
      </c>
      <c r="B1048565" s="623">
        <f>($F$13/$F$12)*100</f>
        <v>81.550424128180964</v>
      </c>
      <c r="C1048565" s="623">
        <f>($F$14/$F$12)*100</f>
        <v>15.221489161168709</v>
      </c>
      <c r="D1048565" s="623">
        <f>($F$15/$F$12)*100</f>
        <v>2.7097078228086708</v>
      </c>
      <c r="E1048565" s="623">
        <f>($F$16/$F$12)*100</f>
        <v>0.51837888784165886</v>
      </c>
      <c r="F1048565" s="572"/>
      <c r="G1048565" s="572"/>
    </row>
    <row r="1048566" spans="1:7">
      <c r="A1048566" s="572"/>
      <c r="B1048566" s="572"/>
      <c r="C1048566" s="572"/>
      <c r="D1048566" s="572"/>
      <c r="E1048566" s="572"/>
      <c r="F1048566" s="633"/>
      <c r="G1048566" s="572"/>
    </row>
    <row r="1048567" spans="1:7">
      <c r="A1048567" s="572"/>
      <c r="B1048567" s="602" t="s">
        <v>184</v>
      </c>
      <c r="C1048567" s="602" t="s">
        <v>185</v>
      </c>
      <c r="D1048567" s="602" t="s">
        <v>186</v>
      </c>
      <c r="E1048567" s="602" t="s">
        <v>211</v>
      </c>
      <c r="F1048567" s="572"/>
      <c r="G1048567" s="572"/>
    </row>
    <row r="1048568" spans="1:7" ht="15.75">
      <c r="A1048568" s="573" t="s">
        <v>168</v>
      </c>
      <c r="B1048568" s="603">
        <f>(B17/$F$17)*100</f>
        <v>85.506072874493938</v>
      </c>
      <c r="C1048568" s="603">
        <f>(C17/$F$17)*100</f>
        <v>8.7449392712550598</v>
      </c>
      <c r="D1048568" s="603">
        <f>(D17/$F$17)*100</f>
        <v>3.8056680161943324</v>
      </c>
      <c r="E1048568" s="603">
        <f>(E17/$F$17)*100</f>
        <v>1.9433198380566803</v>
      </c>
      <c r="F1048568" s="572"/>
      <c r="G1048568" s="572"/>
    </row>
    <row r="1048569" spans="1:7" ht="15.75">
      <c r="A1048569" s="573" t="s">
        <v>167</v>
      </c>
      <c r="B1048569" s="603">
        <f>(B12/$F$12)*100</f>
        <v>78.416588124410936</v>
      </c>
      <c r="C1048569" s="603">
        <f>(C12/$F$12)*100</f>
        <v>17.41281809613572</v>
      </c>
      <c r="D1048569" s="603">
        <f>(D12/$F$12)*100</f>
        <v>2.992459943449576</v>
      </c>
      <c r="E1048569" s="603">
        <f>(E12/$F$12)*100</f>
        <v>1.1781338360037701</v>
      </c>
      <c r="F1048569" s="634"/>
      <c r="G1048569" s="572"/>
    </row>
    <row r="1048570" spans="1:7">
      <c r="A1048570" s="572"/>
      <c r="B1048570" s="572"/>
      <c r="C1048570" s="572"/>
      <c r="D1048570" s="572"/>
      <c r="E1048570" s="572"/>
      <c r="F1048570" s="572"/>
      <c r="G1048570" s="572"/>
    </row>
    <row r="1048571" spans="1:7">
      <c r="A1048571" s="572"/>
      <c r="B1048571" s="572"/>
      <c r="C1048571" s="572"/>
      <c r="D1048571" s="572"/>
      <c r="E1048571" s="572"/>
      <c r="F1048571" s="572"/>
      <c r="G1048571" s="572"/>
    </row>
    <row r="1048572" spans="1:7">
      <c r="A1048572" s="572"/>
      <c r="B1048572" s="572"/>
      <c r="C1048572" s="572"/>
      <c r="D1048572" s="572"/>
      <c r="E1048572" s="572"/>
      <c r="F1048572" s="572"/>
      <c r="G1048572" s="572"/>
    </row>
    <row r="1048573" spans="1:7">
      <c r="A1048573" s="572"/>
      <c r="B1048573" s="572"/>
      <c r="C1048573" s="572"/>
      <c r="D1048573" s="572"/>
      <c r="E1048573" s="572"/>
      <c r="F1048573" s="572"/>
      <c r="G1048573" s="572"/>
    </row>
    <row r="1048574" spans="1:7">
      <c r="A1048574" s="572"/>
      <c r="B1048574" s="572"/>
      <c r="C1048574" s="572"/>
      <c r="D1048574" s="572"/>
      <c r="E1048574" s="572"/>
      <c r="F1048574" s="572"/>
      <c r="G1048574" s="572"/>
    </row>
    <row r="1048575" spans="1:7">
      <c r="A1048575" s="572"/>
      <c r="B1048575" s="572"/>
      <c r="C1048575" s="572"/>
      <c r="D1048575" s="572"/>
      <c r="E1048575" s="572"/>
      <c r="F1048575" s="572"/>
      <c r="G1048575" s="572"/>
    </row>
    <row r="1048576" spans="1:7">
      <c r="A1048576" s="572"/>
      <c r="B1048576" s="572"/>
      <c r="C1048576" s="572"/>
      <c r="D1048576" s="572"/>
      <c r="E1048576" s="572"/>
      <c r="F1048576" s="572"/>
      <c r="G1048576" s="572"/>
    </row>
  </sheetData>
  <mergeCells count="6">
    <mergeCell ref="G1:G2"/>
    <mergeCell ref="A1:A2"/>
    <mergeCell ref="G4:G6"/>
    <mergeCell ref="A4:A6"/>
    <mergeCell ref="F4:F6"/>
    <mergeCell ref="D4:E4"/>
  </mergeCells>
  <phoneticPr fontId="9" type="noConversion"/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2" manualBreakCount="2">
    <brk id="47" max="6" man="1"/>
    <brk id="75" max="6" man="1"/>
  </row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3A8C-8C63-48F1-8E55-D3895DAF25EB}">
  <sheetPr>
    <tabColor rgb="FFDACFAA"/>
  </sheetPr>
  <dimension ref="A1:J1048540"/>
  <sheetViews>
    <sheetView showGridLines="0" rightToLeft="1" zoomScaleNormal="100" zoomScaleSheetLayoutView="100" workbookViewId="0"/>
  </sheetViews>
  <sheetFormatPr defaultColWidth="9.140625" defaultRowHeight="12.75"/>
  <cols>
    <col min="1" max="7" width="9.140625" style="3" customWidth="1"/>
    <col min="8" max="16384" width="9.140625" style="3"/>
  </cols>
  <sheetData>
    <row r="1" spans="1:10" ht="18" customHeight="1">
      <c r="A1" s="450" t="s">
        <v>370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0" ht="21" customHeight="1">
      <c r="A2" s="457" t="s">
        <v>556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0" ht="21" customHeight="1">
      <c r="A3" s="278" t="s">
        <v>555</v>
      </c>
      <c r="B3" s="454"/>
      <c r="C3" s="454"/>
      <c r="D3" s="454"/>
      <c r="E3" s="454"/>
      <c r="F3" s="454"/>
      <c r="G3" s="454"/>
      <c r="H3" s="454"/>
      <c r="I3" s="454"/>
      <c r="J3" s="454"/>
    </row>
    <row r="4" spans="1:10" ht="15" customHeight="1">
      <c r="A4" s="161"/>
      <c r="B4" s="161"/>
      <c r="C4" s="161"/>
      <c r="D4" s="161"/>
      <c r="E4" s="161"/>
      <c r="F4" s="161"/>
      <c r="G4" s="161"/>
    </row>
    <row r="22" spans="1:10" ht="18" customHeight="1">
      <c r="A22" s="450" t="s">
        <v>371</v>
      </c>
      <c r="B22" s="451"/>
      <c r="C22" s="451"/>
      <c r="D22" s="451"/>
      <c r="E22" s="451"/>
      <c r="F22" s="451"/>
      <c r="G22" s="451"/>
      <c r="H22" s="451"/>
      <c r="I22" s="451"/>
      <c r="J22" s="451"/>
    </row>
    <row r="23" spans="1:10" ht="21" customHeight="1">
      <c r="A23" s="457" t="s">
        <v>557</v>
      </c>
      <c r="B23" s="452"/>
      <c r="C23" s="452"/>
      <c r="D23" s="452"/>
      <c r="E23" s="452"/>
      <c r="F23" s="452"/>
      <c r="G23" s="452"/>
      <c r="H23" s="452"/>
      <c r="I23" s="452"/>
      <c r="J23" s="452"/>
    </row>
    <row r="24" spans="1:10" ht="28.5">
      <c r="A24" s="278" t="s">
        <v>558</v>
      </c>
      <c r="B24" s="441"/>
      <c r="C24" s="441"/>
      <c r="D24" s="441"/>
      <c r="E24" s="441"/>
      <c r="F24" s="441"/>
      <c r="G24" s="441"/>
      <c r="H24" s="441"/>
      <c r="I24" s="441"/>
      <c r="J24" s="441"/>
    </row>
    <row r="1048534" spans="1:6">
      <c r="A1048534" s="2"/>
      <c r="B1048534" s="79"/>
      <c r="C1048534" s="79"/>
      <c r="D1048534" s="79"/>
      <c r="E1048534" s="79"/>
      <c r="F1048534" s="167"/>
    </row>
    <row r="1048535" spans="1:6" ht="15.75">
      <c r="A1048535" s="80"/>
      <c r="B1048535" s="160"/>
      <c r="C1048535" s="160"/>
      <c r="D1048535" s="160"/>
      <c r="E1048535" s="160"/>
    </row>
    <row r="1048536" spans="1:6" ht="15.75">
      <c r="A1048536" s="80"/>
      <c r="B1048536" s="160"/>
      <c r="C1048536" s="160"/>
      <c r="D1048536" s="160"/>
      <c r="E1048536" s="160"/>
    </row>
    <row r="1048537" spans="1:6">
      <c r="F1048537" s="12"/>
    </row>
    <row r="1048538" spans="1:6">
      <c r="B1048538" s="79"/>
      <c r="C1048538" s="79"/>
      <c r="D1048538" s="79"/>
      <c r="E1048538" s="79"/>
    </row>
    <row r="1048539" spans="1:6" ht="15.75">
      <c r="A1048539" s="80"/>
      <c r="B1048539" s="153"/>
      <c r="C1048539" s="153"/>
      <c r="D1048539" s="153"/>
      <c r="E1048539" s="153"/>
    </row>
    <row r="1048540" spans="1:6" ht="15.75">
      <c r="A1048540" s="80"/>
      <c r="B1048540" s="153"/>
      <c r="C1048540" s="153"/>
      <c r="D1048540" s="153"/>
      <c r="E1048540" s="153"/>
    </row>
  </sheetData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43" max="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J1048569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5.7109375" style="3" customWidth="1"/>
    <col min="2" max="6" width="12.7109375" style="3" customWidth="1"/>
    <col min="7" max="7" width="15.7109375" style="3" customWidth="1"/>
    <col min="8" max="16384" width="9.140625" style="3"/>
  </cols>
  <sheetData>
    <row r="1" spans="1:10" ht="43.5">
      <c r="A1" s="715" t="s">
        <v>144</v>
      </c>
      <c r="B1" s="307" t="s">
        <v>446</v>
      </c>
      <c r="C1" s="193"/>
      <c r="D1" s="193"/>
      <c r="E1" s="193"/>
      <c r="F1" s="193"/>
      <c r="G1" s="716">
        <v>2021</v>
      </c>
    </row>
    <row r="2" spans="1:10" ht="28.5">
      <c r="A2" s="727"/>
      <c r="B2" s="306" t="s">
        <v>447</v>
      </c>
      <c r="C2" s="194"/>
      <c r="D2" s="194"/>
      <c r="E2" s="194"/>
      <c r="F2" s="194"/>
      <c r="G2" s="716"/>
    </row>
    <row r="3" spans="1:10" s="5" customFormat="1"/>
    <row r="4" spans="1:10" s="5" customFormat="1" ht="24.95" customHeight="1" thickBot="1">
      <c r="A4" s="721" t="s">
        <v>1</v>
      </c>
      <c r="B4" s="402" t="s">
        <v>334</v>
      </c>
      <c r="C4" s="322"/>
      <c r="D4" s="728" t="s">
        <v>335</v>
      </c>
      <c r="E4" s="729" t="s">
        <v>335</v>
      </c>
      <c r="F4" s="687" t="s">
        <v>217</v>
      </c>
      <c r="G4" s="691" t="s">
        <v>2</v>
      </c>
    </row>
    <row r="5" spans="1:10" s="9" customFormat="1" ht="15">
      <c r="A5" s="721"/>
      <c r="B5" s="476" t="s">
        <v>85</v>
      </c>
      <c r="C5" s="478" t="s">
        <v>86</v>
      </c>
      <c r="D5" s="478" t="s">
        <v>87</v>
      </c>
      <c r="E5" s="475" t="s">
        <v>291</v>
      </c>
      <c r="F5" s="687"/>
      <c r="G5" s="691"/>
    </row>
    <row r="6" spans="1:10" s="9" customFormat="1">
      <c r="A6" s="721"/>
      <c r="B6" s="477" t="s">
        <v>88</v>
      </c>
      <c r="C6" s="479" t="s">
        <v>89</v>
      </c>
      <c r="D6" s="479" t="s">
        <v>90</v>
      </c>
      <c r="E6" s="336" t="s">
        <v>107</v>
      </c>
      <c r="F6" s="687"/>
      <c r="G6" s="691"/>
    </row>
    <row r="7" spans="1:10" s="2" customFormat="1" ht="21" customHeight="1">
      <c r="A7" s="97" t="s">
        <v>50</v>
      </c>
      <c r="B7" s="119">
        <f>SUM(B8:B11)</f>
        <v>781</v>
      </c>
      <c r="C7" s="119">
        <f>SUM(C8:C11)</f>
        <v>97</v>
      </c>
      <c r="D7" s="119">
        <f>SUM(D8:D11)</f>
        <v>10</v>
      </c>
      <c r="E7" s="119">
        <f>SUM(E8:E11)</f>
        <v>2</v>
      </c>
      <c r="F7" s="119">
        <f>SUM(F8:F11)</f>
        <v>890</v>
      </c>
      <c r="G7" s="103" t="s">
        <v>19</v>
      </c>
      <c r="H7" s="658"/>
      <c r="I7" s="80"/>
      <c r="J7" s="80"/>
    </row>
    <row r="8" spans="1:10" s="9" customFormat="1" ht="18">
      <c r="A8" s="101" t="s">
        <v>85</v>
      </c>
      <c r="B8" s="104">
        <f t="shared" ref="B8:F11" si="0">B18+B13</f>
        <v>725</v>
      </c>
      <c r="C8" s="104">
        <f t="shared" si="0"/>
        <v>55</v>
      </c>
      <c r="D8" s="104">
        <f t="shared" si="0"/>
        <v>7</v>
      </c>
      <c r="E8" s="104">
        <f t="shared" si="0"/>
        <v>2</v>
      </c>
      <c r="F8" s="109">
        <f t="shared" si="0"/>
        <v>789</v>
      </c>
      <c r="G8" s="99" t="s">
        <v>88</v>
      </c>
      <c r="H8" s="658"/>
      <c r="J8" s="81"/>
    </row>
    <row r="9" spans="1:10" s="9" customFormat="1" ht="18">
      <c r="A9" s="102" t="s">
        <v>86</v>
      </c>
      <c r="B9" s="108">
        <f t="shared" si="0"/>
        <v>52</v>
      </c>
      <c r="C9" s="108">
        <f t="shared" si="0"/>
        <v>33</v>
      </c>
      <c r="D9" s="108">
        <f t="shared" si="0"/>
        <v>2</v>
      </c>
      <c r="E9" s="108">
        <f t="shared" si="0"/>
        <v>0</v>
      </c>
      <c r="F9" s="107">
        <f t="shared" si="0"/>
        <v>87</v>
      </c>
      <c r="G9" s="100" t="s">
        <v>89</v>
      </c>
      <c r="H9" s="658"/>
      <c r="J9" s="81"/>
    </row>
    <row r="10" spans="1:10" s="9" customFormat="1" ht="18">
      <c r="A10" s="101" t="s">
        <v>87</v>
      </c>
      <c r="B10" s="104">
        <f t="shared" si="0"/>
        <v>3</v>
      </c>
      <c r="C10" s="104">
        <f t="shared" si="0"/>
        <v>7</v>
      </c>
      <c r="D10" s="104">
        <f t="shared" si="0"/>
        <v>1</v>
      </c>
      <c r="E10" s="104">
        <f t="shared" si="0"/>
        <v>0</v>
      </c>
      <c r="F10" s="109">
        <f t="shared" si="0"/>
        <v>11</v>
      </c>
      <c r="G10" s="100" t="s">
        <v>90</v>
      </c>
      <c r="H10" s="658"/>
      <c r="J10" s="81"/>
    </row>
    <row r="11" spans="1:10" s="9" customFormat="1" ht="18">
      <c r="A11" s="102" t="s">
        <v>212</v>
      </c>
      <c r="B11" s="108">
        <f t="shared" si="0"/>
        <v>1</v>
      </c>
      <c r="C11" s="108">
        <f t="shared" si="0"/>
        <v>2</v>
      </c>
      <c r="D11" s="108">
        <f t="shared" si="0"/>
        <v>0</v>
      </c>
      <c r="E11" s="108">
        <f t="shared" si="0"/>
        <v>0</v>
      </c>
      <c r="F11" s="107">
        <f t="shared" si="0"/>
        <v>3</v>
      </c>
      <c r="G11" s="100" t="s">
        <v>107</v>
      </c>
      <c r="H11" s="658"/>
      <c r="J11" s="81"/>
    </row>
    <row r="12" spans="1:10" s="2" customFormat="1" ht="21" customHeight="1">
      <c r="A12" s="97" t="s">
        <v>54</v>
      </c>
      <c r="B12" s="119">
        <f>SUM(B13:B16)</f>
        <v>342</v>
      </c>
      <c r="C12" s="119">
        <f>SUM(C13:C16)</f>
        <v>48</v>
      </c>
      <c r="D12" s="119">
        <f>SUM(D13:D16)</f>
        <v>7</v>
      </c>
      <c r="E12" s="119">
        <f>SUM(E13:E16)</f>
        <v>1</v>
      </c>
      <c r="F12" s="119">
        <f>SUM(F13:F16)</f>
        <v>398</v>
      </c>
      <c r="G12" s="103" t="s">
        <v>17</v>
      </c>
      <c r="H12" s="658"/>
      <c r="I12" s="3"/>
      <c r="J12" s="3"/>
    </row>
    <row r="13" spans="1:10" s="9" customFormat="1" ht="18">
      <c r="A13" s="101" t="s">
        <v>85</v>
      </c>
      <c r="B13" s="104">
        <v>304</v>
      </c>
      <c r="C13" s="104">
        <v>24</v>
      </c>
      <c r="D13" s="104">
        <v>4</v>
      </c>
      <c r="E13" s="104">
        <v>1</v>
      </c>
      <c r="F13" s="109">
        <f>SUM(B13:E13)</f>
        <v>333</v>
      </c>
      <c r="G13" s="99" t="s">
        <v>88</v>
      </c>
      <c r="H13" s="658"/>
      <c r="I13" s="3"/>
      <c r="J13" s="3"/>
    </row>
    <row r="14" spans="1:10" s="9" customFormat="1" ht="18">
      <c r="A14" s="102" t="s">
        <v>86</v>
      </c>
      <c r="B14" s="108">
        <v>34</v>
      </c>
      <c r="C14" s="108">
        <v>17</v>
      </c>
      <c r="D14" s="108">
        <v>2</v>
      </c>
      <c r="E14" s="108">
        <v>0</v>
      </c>
      <c r="F14" s="107">
        <f>SUM(B14:E14)</f>
        <v>53</v>
      </c>
      <c r="G14" s="100" t="s">
        <v>89</v>
      </c>
      <c r="H14" s="658"/>
      <c r="I14" s="3"/>
      <c r="J14" s="3"/>
    </row>
    <row r="15" spans="1:10" s="9" customFormat="1" ht="18">
      <c r="A15" s="101" t="s">
        <v>87</v>
      </c>
      <c r="B15" s="104">
        <v>3</v>
      </c>
      <c r="C15" s="104">
        <v>6</v>
      </c>
      <c r="D15" s="104">
        <v>1</v>
      </c>
      <c r="E15" s="104">
        <v>0</v>
      </c>
      <c r="F15" s="109">
        <f>SUM(B15:E15)</f>
        <v>10</v>
      </c>
      <c r="G15" s="100" t="s">
        <v>90</v>
      </c>
      <c r="H15" s="658"/>
      <c r="I15" s="3"/>
      <c r="J15" s="3"/>
    </row>
    <row r="16" spans="1:10" s="9" customFormat="1" ht="18">
      <c r="A16" s="102" t="s">
        <v>212</v>
      </c>
      <c r="B16" s="108">
        <v>1</v>
      </c>
      <c r="C16" s="108">
        <v>1</v>
      </c>
      <c r="D16" s="108">
        <v>0</v>
      </c>
      <c r="E16" s="108">
        <v>0</v>
      </c>
      <c r="F16" s="107">
        <f>SUM(B16:E16)</f>
        <v>2</v>
      </c>
      <c r="G16" s="100" t="s">
        <v>107</v>
      </c>
      <c r="H16" s="658"/>
      <c r="J16" s="81"/>
    </row>
    <row r="17" spans="1:10" s="2" customFormat="1" ht="21" customHeight="1">
      <c r="A17" s="97" t="s">
        <v>70</v>
      </c>
      <c r="B17" s="119">
        <f>SUM(B18:B21)</f>
        <v>439</v>
      </c>
      <c r="C17" s="119">
        <f>SUM(C18:C21)</f>
        <v>49</v>
      </c>
      <c r="D17" s="119">
        <f>SUM(D18:D21)</f>
        <v>3</v>
      </c>
      <c r="E17" s="119">
        <f>SUM(E18:E21)</f>
        <v>1</v>
      </c>
      <c r="F17" s="119">
        <f>SUM(F18:F21)</f>
        <v>492</v>
      </c>
      <c r="G17" s="103" t="s">
        <v>16</v>
      </c>
      <c r="H17" s="658"/>
      <c r="I17" s="3"/>
      <c r="J17" s="79"/>
    </row>
    <row r="18" spans="1:10" s="9" customFormat="1" ht="18">
      <c r="A18" s="101" t="s">
        <v>85</v>
      </c>
      <c r="B18" s="104">
        <v>421</v>
      </c>
      <c r="C18" s="104">
        <v>31</v>
      </c>
      <c r="D18" s="104">
        <v>3</v>
      </c>
      <c r="E18" s="104">
        <v>1</v>
      </c>
      <c r="F18" s="109">
        <f>SUM(B18:E18)</f>
        <v>456</v>
      </c>
      <c r="G18" s="99" t="s">
        <v>88</v>
      </c>
      <c r="H18" s="658"/>
      <c r="I18" s="3"/>
      <c r="J18" s="79"/>
    </row>
    <row r="19" spans="1:10" s="9" customFormat="1" ht="18">
      <c r="A19" s="102" t="s">
        <v>86</v>
      </c>
      <c r="B19" s="108">
        <v>18</v>
      </c>
      <c r="C19" s="108">
        <v>16</v>
      </c>
      <c r="D19" s="108">
        <v>0</v>
      </c>
      <c r="E19" s="108">
        <v>0</v>
      </c>
      <c r="F19" s="107">
        <f>SUM(B19:E19)</f>
        <v>34</v>
      </c>
      <c r="G19" s="100" t="s">
        <v>89</v>
      </c>
      <c r="H19" s="658"/>
      <c r="I19" s="3"/>
      <c r="J19" s="79"/>
    </row>
    <row r="20" spans="1:10" s="9" customFormat="1" ht="18">
      <c r="A20" s="101" t="s">
        <v>87</v>
      </c>
      <c r="B20" s="104">
        <v>0</v>
      </c>
      <c r="C20" s="104">
        <v>1</v>
      </c>
      <c r="D20" s="104">
        <v>0</v>
      </c>
      <c r="E20" s="104">
        <v>0</v>
      </c>
      <c r="F20" s="109">
        <f>SUM(B20:E20)</f>
        <v>1</v>
      </c>
      <c r="G20" s="100" t="s">
        <v>90</v>
      </c>
      <c r="H20" s="658"/>
      <c r="I20" s="3"/>
      <c r="J20" s="79"/>
    </row>
    <row r="21" spans="1:10" s="9" customFormat="1" ht="18.75" thickBot="1">
      <c r="A21" s="237" t="s">
        <v>212</v>
      </c>
      <c r="B21" s="235">
        <v>0</v>
      </c>
      <c r="C21" s="235">
        <v>1</v>
      </c>
      <c r="D21" s="235">
        <v>0</v>
      </c>
      <c r="E21" s="235">
        <v>0</v>
      </c>
      <c r="F21" s="236">
        <f>SUM(B21:E21)</f>
        <v>1</v>
      </c>
      <c r="G21" s="242" t="s">
        <v>107</v>
      </c>
      <c r="H21" s="658"/>
      <c r="I21" s="3"/>
      <c r="J21" s="3"/>
    </row>
    <row r="22" spans="1:10" ht="15.95" customHeight="1" thickTop="1">
      <c r="A22" s="146" t="s">
        <v>99</v>
      </c>
      <c r="B22" s="145"/>
      <c r="C22" s="145"/>
      <c r="D22" s="145"/>
      <c r="E22" s="145"/>
      <c r="F22" s="168"/>
      <c r="G22" s="270" t="s">
        <v>100</v>
      </c>
      <c r="H22" s="658"/>
    </row>
    <row r="23" spans="1:10" ht="21" customHeight="1">
      <c r="A23" s="269" t="s">
        <v>279</v>
      </c>
      <c r="B23" s="145"/>
      <c r="C23" s="145"/>
      <c r="D23" s="145"/>
      <c r="E23" s="145"/>
      <c r="F23" s="143"/>
      <c r="G23" s="270" t="s">
        <v>230</v>
      </c>
      <c r="H23" s="658"/>
    </row>
    <row r="24" spans="1:10" ht="9.9499999999999993" customHeight="1">
      <c r="A24" s="195"/>
      <c r="B24" s="196"/>
      <c r="C24" s="196"/>
      <c r="D24" s="196"/>
      <c r="E24" s="196"/>
      <c r="F24" s="196"/>
      <c r="G24" s="197"/>
    </row>
    <row r="27" spans="1:10" ht="32.25" customHeight="1"/>
    <row r="51" ht="32.25" customHeight="1"/>
    <row r="1048554" spans="1:7">
      <c r="A1048554" s="558"/>
      <c r="B1048554" s="558"/>
      <c r="C1048554" s="558"/>
      <c r="D1048554" s="558"/>
      <c r="E1048554" s="558"/>
      <c r="F1048554" s="558"/>
      <c r="G1048554" s="558"/>
    </row>
    <row r="1048555" spans="1:7">
      <c r="A1048555" s="558"/>
      <c r="B1048555" s="558"/>
      <c r="C1048555" s="558"/>
      <c r="D1048555" s="558"/>
      <c r="E1048555" s="558"/>
      <c r="F1048555" s="558"/>
      <c r="G1048555" s="558"/>
    </row>
    <row r="1048556" spans="1:7">
      <c r="A1048556" s="558"/>
      <c r="B1048556" s="558" t="s">
        <v>184</v>
      </c>
      <c r="C1048556" s="558" t="s">
        <v>185</v>
      </c>
      <c r="D1048556" s="558" t="s">
        <v>186</v>
      </c>
      <c r="E1048556" s="558" t="s">
        <v>211</v>
      </c>
      <c r="F1048556" s="558"/>
      <c r="G1048556" s="558"/>
    </row>
    <row r="1048557" spans="1:7">
      <c r="A1048557" s="558" t="s">
        <v>168</v>
      </c>
      <c r="B1048557" s="558">
        <f>($F$18/$F$17)*100</f>
        <v>92.682926829268297</v>
      </c>
      <c r="C1048557" s="558">
        <f>($F$19/$F$17)*100</f>
        <v>6.9105691056910574</v>
      </c>
      <c r="D1048557" s="558">
        <f>($F$20/$F$17)*100</f>
        <v>0.20325203252032523</v>
      </c>
      <c r="E1048557" s="558">
        <f>($F$21/$F$17)*100</f>
        <v>0.20325203252032523</v>
      </c>
      <c r="F1048557" s="558"/>
      <c r="G1048557" s="558"/>
    </row>
    <row r="1048558" spans="1:7">
      <c r="A1048558" s="558" t="s">
        <v>167</v>
      </c>
      <c r="B1048558" s="635">
        <f>($F$13/$F$12)*100</f>
        <v>83.668341708542712</v>
      </c>
      <c r="C1048558" s="635">
        <f>($F$14/$F$12)*100</f>
        <v>13.316582914572864</v>
      </c>
      <c r="D1048558" s="635">
        <f>($F$15/$F$12)*100</f>
        <v>2.512562814070352</v>
      </c>
      <c r="E1048558" s="635">
        <f>($F$16/$F$12)*100</f>
        <v>0.50251256281407031</v>
      </c>
      <c r="F1048558" s="558"/>
      <c r="G1048558" s="558"/>
    </row>
    <row r="1048559" spans="1:7">
      <c r="A1048559" s="558"/>
      <c r="B1048559" s="558"/>
      <c r="C1048559" s="558"/>
      <c r="D1048559" s="558"/>
      <c r="E1048559" s="558"/>
      <c r="F1048559" s="558"/>
      <c r="G1048559" s="558"/>
    </row>
    <row r="1048560" spans="1:7">
      <c r="A1048560" s="558"/>
      <c r="B1048560" s="558" t="s">
        <v>184</v>
      </c>
      <c r="C1048560" s="558" t="s">
        <v>185</v>
      </c>
      <c r="D1048560" s="558" t="s">
        <v>186</v>
      </c>
      <c r="E1048560" s="558" t="s">
        <v>211</v>
      </c>
      <c r="F1048560" s="558"/>
      <c r="G1048560" s="558"/>
    </row>
    <row r="1048561" spans="1:7">
      <c r="A1048561" s="558" t="s">
        <v>168</v>
      </c>
      <c r="B1048561" s="558">
        <f>(B17/$F$17)*100</f>
        <v>89.22764227642277</v>
      </c>
      <c r="C1048561" s="558">
        <f>(C17/$F$17)*100</f>
        <v>9.9593495934959346</v>
      </c>
      <c r="D1048561" s="558">
        <f>(D17/$F$17)*100</f>
        <v>0.6097560975609756</v>
      </c>
      <c r="E1048561" s="558">
        <f>(E17/$F$17)*100</f>
        <v>0.20325203252032523</v>
      </c>
      <c r="F1048561" s="558"/>
      <c r="G1048561" s="558"/>
    </row>
    <row r="1048562" spans="1:7">
      <c r="A1048562" s="558" t="s">
        <v>167</v>
      </c>
      <c r="B1048562" s="558">
        <f>(B12/$F$12)*100</f>
        <v>85.929648241206024</v>
      </c>
      <c r="C1048562" s="558">
        <f>(C12/$F$12)*100</f>
        <v>12.060301507537687</v>
      </c>
      <c r="D1048562" s="558">
        <f>(D12/$F$12)*100</f>
        <v>1.7587939698492463</v>
      </c>
      <c r="E1048562" s="558">
        <f>(E12/$F$12)*100</f>
        <v>0.25125628140703515</v>
      </c>
      <c r="F1048562" s="558"/>
      <c r="G1048562" s="558"/>
    </row>
    <row r="1048563" spans="1:7">
      <c r="A1048563" s="557"/>
      <c r="B1048563" s="602"/>
      <c r="C1048563" s="602"/>
      <c r="D1048563" s="602"/>
      <c r="E1048563" s="602"/>
      <c r="F1048563" s="558"/>
      <c r="G1048563" s="558"/>
    </row>
    <row r="1048564" spans="1:7" ht="15.75">
      <c r="A1048564" s="636"/>
      <c r="B1048564" s="609"/>
      <c r="C1048564" s="609"/>
      <c r="D1048564" s="609"/>
      <c r="E1048564" s="609"/>
      <c r="F1048564" s="558"/>
      <c r="G1048564" s="558"/>
    </row>
    <row r="1048565" spans="1:7" ht="15.75">
      <c r="A1048565" s="80"/>
      <c r="B1048565" s="160"/>
      <c r="C1048565" s="160"/>
      <c r="D1048565" s="160"/>
      <c r="E1048565" s="160"/>
    </row>
    <row r="1048566" spans="1:7">
      <c r="F1048566" s="167"/>
    </row>
    <row r="1048567" spans="1:7">
      <c r="B1048567" s="79"/>
      <c r="C1048567" s="79"/>
      <c r="D1048567" s="79"/>
      <c r="E1048567" s="79"/>
    </row>
    <row r="1048568" spans="1:7" ht="15.75">
      <c r="A1048568" s="80"/>
      <c r="B1048568" s="153"/>
      <c r="C1048568" s="153"/>
      <c r="D1048568" s="153"/>
      <c r="E1048568" s="153"/>
    </row>
    <row r="1048569" spans="1:7" ht="15.75">
      <c r="A1048569" s="80"/>
      <c r="B1048569" s="153"/>
      <c r="C1048569" s="153"/>
      <c r="D1048569" s="153"/>
      <c r="E1048569" s="153"/>
      <c r="F1048569" s="12"/>
    </row>
  </sheetData>
  <mergeCells count="6">
    <mergeCell ref="G1:G2"/>
    <mergeCell ref="A1:A2"/>
    <mergeCell ref="A4:A6"/>
    <mergeCell ref="G4:G6"/>
    <mergeCell ref="F4:F6"/>
    <mergeCell ref="D4:E4"/>
  </mergeCells>
  <phoneticPr fontId="9" type="noConversion"/>
  <printOptions horizontalCentered="1"/>
  <pageMargins left="0.3" right="0.3" top="1.5" bottom="1" header="0" footer="0"/>
  <pageSetup paperSize="9" fitToHeight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N1048576"/>
  <sheetViews>
    <sheetView showGridLines="0" rightToLeft="1" tabSelected="1" zoomScaleNormal="100" zoomScaleSheetLayoutView="100" workbookViewId="0">
      <selection activeCell="L9" sqref="L9:L10"/>
    </sheetView>
  </sheetViews>
  <sheetFormatPr defaultColWidth="9.140625" defaultRowHeight="12.75"/>
  <cols>
    <col min="1" max="1" width="13.42578125" style="3" customWidth="1"/>
    <col min="2" max="5" width="7.85546875" style="3" customWidth="1"/>
    <col min="6" max="6" width="10.28515625" style="3" customWidth="1"/>
    <col min="7" max="10" width="7.85546875" style="3" customWidth="1"/>
    <col min="11" max="11" width="10.28515625" style="3" customWidth="1"/>
    <col min="12" max="16384" width="9.140625" style="3"/>
  </cols>
  <sheetData>
    <row r="1" spans="1:40" s="5" customFormat="1" ht="23.25">
      <c r="A1" s="680" t="s">
        <v>132</v>
      </c>
      <c r="B1" s="305" t="s">
        <v>242</v>
      </c>
      <c r="C1" s="193"/>
      <c r="D1" s="193"/>
      <c r="E1" s="193"/>
      <c r="F1" s="193"/>
      <c r="G1" s="193"/>
      <c r="H1" s="193"/>
      <c r="I1" s="193"/>
      <c r="J1" s="681" t="s">
        <v>269</v>
      </c>
      <c r="K1" s="681"/>
    </row>
    <row r="2" spans="1:40" s="5" customFormat="1" ht="18" customHeight="1">
      <c r="A2" s="680"/>
      <c r="B2" s="306" t="s">
        <v>112</v>
      </c>
      <c r="C2" s="194"/>
      <c r="D2" s="194"/>
      <c r="E2" s="194"/>
      <c r="F2" s="194"/>
      <c r="G2" s="194"/>
      <c r="H2" s="194"/>
      <c r="I2" s="194"/>
      <c r="J2" s="681"/>
      <c r="K2" s="681"/>
    </row>
    <row r="3" spans="1:40" s="19" customFormat="1" ht="14.25">
      <c r="A3" s="57"/>
      <c r="B3" s="58"/>
      <c r="C3" s="58"/>
      <c r="D3" s="58"/>
      <c r="E3" s="58"/>
      <c r="F3" s="58"/>
      <c r="G3" s="58"/>
      <c r="H3" s="58"/>
      <c r="I3" s="58"/>
      <c r="J3" s="58"/>
      <c r="K3" s="57"/>
    </row>
    <row r="4" spans="1:40" s="4" customFormat="1" ht="18">
      <c r="A4" s="682" t="s">
        <v>270</v>
      </c>
      <c r="B4" s="683" t="s">
        <v>53</v>
      </c>
      <c r="C4" s="684"/>
      <c r="D4" s="685" t="s">
        <v>51</v>
      </c>
      <c r="E4" s="686"/>
      <c r="F4" s="676" t="s">
        <v>314</v>
      </c>
      <c r="G4" s="683" t="s">
        <v>48</v>
      </c>
      <c r="H4" s="684"/>
      <c r="I4" s="685" t="s">
        <v>52</v>
      </c>
      <c r="J4" s="686"/>
      <c r="K4" s="677" t="s">
        <v>315</v>
      </c>
      <c r="O4" s="678"/>
      <c r="P4" s="88"/>
    </row>
    <row r="5" spans="1:40" ht="18">
      <c r="A5" s="682"/>
      <c r="B5" s="674" t="s">
        <v>34</v>
      </c>
      <c r="C5" s="675"/>
      <c r="D5" s="674" t="s">
        <v>33</v>
      </c>
      <c r="E5" s="675"/>
      <c r="F5" s="676"/>
      <c r="G5" s="674" t="s">
        <v>34</v>
      </c>
      <c r="H5" s="675"/>
      <c r="I5" s="674" t="s">
        <v>33</v>
      </c>
      <c r="J5" s="675"/>
      <c r="K5" s="677"/>
      <c r="O5" s="678"/>
      <c r="P5" s="46"/>
    </row>
    <row r="6" spans="1:40" s="5" customFormat="1">
      <c r="A6" s="682"/>
      <c r="B6" s="672" t="s">
        <v>17</v>
      </c>
      <c r="C6" s="673"/>
      <c r="D6" s="672" t="s">
        <v>16</v>
      </c>
      <c r="E6" s="673"/>
      <c r="F6" s="676"/>
      <c r="G6" s="672" t="s">
        <v>17</v>
      </c>
      <c r="H6" s="673"/>
      <c r="I6" s="672" t="s">
        <v>16</v>
      </c>
      <c r="J6" s="673"/>
      <c r="K6" s="677"/>
      <c r="O6" s="19"/>
      <c r="P6" s="19"/>
    </row>
    <row r="7" spans="1:40" s="5" customFormat="1" ht="15">
      <c r="A7" s="682"/>
      <c r="B7" s="280" t="s">
        <v>201</v>
      </c>
      <c r="C7" s="280" t="s">
        <v>199</v>
      </c>
      <c r="D7" s="280" t="s">
        <v>201</v>
      </c>
      <c r="E7" s="280" t="s">
        <v>199</v>
      </c>
      <c r="F7" s="676"/>
      <c r="G7" s="280" t="s">
        <v>201</v>
      </c>
      <c r="H7" s="280" t="s">
        <v>199</v>
      </c>
      <c r="I7" s="280" t="s">
        <v>201</v>
      </c>
      <c r="J7" s="280" t="s">
        <v>199</v>
      </c>
      <c r="K7" s="677"/>
      <c r="N7" s="4"/>
      <c r="O7" s="679"/>
      <c r="P7" s="679"/>
      <c r="Q7" s="3"/>
      <c r="R7" s="3"/>
      <c r="S7" s="3"/>
      <c r="T7" s="3"/>
      <c r="U7" s="3"/>
      <c r="V7" s="3"/>
      <c r="W7" s="3"/>
      <c r="X7" s="3"/>
      <c r="Y7" s="3"/>
      <c r="Z7" s="3"/>
      <c r="AA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s="4" customFormat="1">
      <c r="A8" s="682"/>
      <c r="B8" s="279" t="s">
        <v>36</v>
      </c>
      <c r="C8" s="279" t="s">
        <v>37</v>
      </c>
      <c r="D8" s="279" t="s">
        <v>36</v>
      </c>
      <c r="E8" s="279" t="s">
        <v>37</v>
      </c>
      <c r="F8" s="676"/>
      <c r="G8" s="279" t="s">
        <v>36</v>
      </c>
      <c r="H8" s="279" t="s">
        <v>37</v>
      </c>
      <c r="I8" s="279" t="s">
        <v>36</v>
      </c>
      <c r="J8" s="279" t="s">
        <v>37</v>
      </c>
      <c r="K8" s="677"/>
      <c r="L8" s="5"/>
      <c r="M8" s="5"/>
      <c r="O8" s="679"/>
      <c r="P8" s="679"/>
      <c r="Q8" s="3"/>
      <c r="R8" s="3"/>
      <c r="S8" s="3"/>
      <c r="T8" s="3"/>
      <c r="U8" s="3"/>
      <c r="V8" s="3"/>
      <c r="W8" s="3"/>
      <c r="X8" s="3"/>
      <c r="Y8" s="3"/>
      <c r="Z8" s="3"/>
      <c r="AA8" s="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24.95" customHeight="1">
      <c r="A9" s="308">
        <v>2021</v>
      </c>
      <c r="B9" s="351">
        <v>5479</v>
      </c>
      <c r="C9" s="352">
        <v>4642</v>
      </c>
      <c r="D9" s="353">
        <v>890</v>
      </c>
      <c r="E9" s="353">
        <v>1727</v>
      </c>
      <c r="F9" s="354">
        <v>6369</v>
      </c>
      <c r="G9" s="352">
        <v>1763</v>
      </c>
      <c r="H9" s="355">
        <v>1617</v>
      </c>
      <c r="I9" s="356">
        <v>223</v>
      </c>
      <c r="J9" s="356">
        <v>369</v>
      </c>
      <c r="K9" s="354">
        <v>1986</v>
      </c>
      <c r="L9" s="12"/>
      <c r="M9" s="12"/>
      <c r="N9" s="12"/>
      <c r="O9" s="12"/>
      <c r="AN9" s="66"/>
    </row>
    <row r="10" spans="1:40" ht="24.95" customHeight="1">
      <c r="A10" s="309">
        <v>2020</v>
      </c>
      <c r="B10" s="357">
        <v>5486</v>
      </c>
      <c r="C10" s="358">
        <v>5091</v>
      </c>
      <c r="D10" s="359">
        <v>540</v>
      </c>
      <c r="E10" s="359">
        <v>935</v>
      </c>
      <c r="F10" s="360">
        <v>6026</v>
      </c>
      <c r="G10" s="358">
        <v>1536</v>
      </c>
      <c r="H10" s="361">
        <v>1406</v>
      </c>
      <c r="I10" s="362">
        <v>188</v>
      </c>
      <c r="J10" s="362">
        <v>318</v>
      </c>
      <c r="K10" s="360">
        <v>1724</v>
      </c>
      <c r="L10" s="12"/>
      <c r="M10" s="12"/>
      <c r="N10" s="12"/>
      <c r="O10" s="12"/>
      <c r="P10" s="4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 ht="24.95" customHeight="1">
      <c r="A11" s="308">
        <v>2019</v>
      </c>
      <c r="B11" s="363">
        <v>4565</v>
      </c>
      <c r="C11" s="364">
        <v>3830</v>
      </c>
      <c r="D11" s="365">
        <v>959</v>
      </c>
      <c r="E11" s="365">
        <v>1694</v>
      </c>
      <c r="F11" s="360">
        <v>5524</v>
      </c>
      <c r="G11" s="366">
        <v>1765</v>
      </c>
      <c r="H11" s="367">
        <v>1615</v>
      </c>
      <c r="I11" s="365">
        <v>258</v>
      </c>
      <c r="J11" s="365">
        <v>408</v>
      </c>
      <c r="K11" s="368">
        <v>2023</v>
      </c>
      <c r="L11" s="12"/>
      <c r="M11" s="12"/>
      <c r="N11" s="12"/>
      <c r="O11" s="12"/>
      <c r="P11" s="46"/>
      <c r="AA11" s="4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 ht="24.95" customHeight="1">
      <c r="A12" s="309">
        <v>2018</v>
      </c>
      <c r="B12" s="357">
        <v>5014</v>
      </c>
      <c r="C12" s="361">
        <v>4330</v>
      </c>
      <c r="D12" s="362">
        <v>1025</v>
      </c>
      <c r="E12" s="362">
        <v>1709</v>
      </c>
      <c r="F12" s="360">
        <v>6039</v>
      </c>
      <c r="G12" s="358">
        <v>1667</v>
      </c>
      <c r="H12" s="361">
        <v>1518</v>
      </c>
      <c r="I12" s="362">
        <v>262</v>
      </c>
      <c r="J12" s="362">
        <v>411</v>
      </c>
      <c r="K12" s="360">
        <v>1929</v>
      </c>
      <c r="L12" s="12"/>
      <c r="M12" s="12"/>
      <c r="N12" s="12"/>
      <c r="O12" s="12"/>
      <c r="P12" s="46"/>
      <c r="AA12" s="5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24.95" customHeight="1">
      <c r="A13" s="309">
        <v>2017</v>
      </c>
      <c r="B13" s="357">
        <v>5140</v>
      </c>
      <c r="C13" s="361">
        <v>4248</v>
      </c>
      <c r="D13" s="362">
        <v>1551</v>
      </c>
      <c r="E13" s="359">
        <v>2443</v>
      </c>
      <c r="F13" s="360">
        <v>6691</v>
      </c>
      <c r="G13" s="358">
        <v>1661</v>
      </c>
      <c r="H13" s="361">
        <v>1527</v>
      </c>
      <c r="I13" s="362">
        <v>229</v>
      </c>
      <c r="J13" s="362">
        <v>363</v>
      </c>
      <c r="K13" s="360">
        <v>1890</v>
      </c>
      <c r="L13" s="12"/>
      <c r="M13" s="12"/>
      <c r="N13" s="12"/>
      <c r="O13" s="12"/>
      <c r="AK13" s="20"/>
      <c r="AN13" s="66"/>
    </row>
    <row r="14" spans="1:40" ht="24.95" customHeight="1">
      <c r="A14" s="309">
        <v>2016</v>
      </c>
      <c r="B14" s="357">
        <v>5467</v>
      </c>
      <c r="C14" s="361">
        <v>4626</v>
      </c>
      <c r="D14" s="362">
        <v>1552</v>
      </c>
      <c r="E14" s="359">
        <v>2393</v>
      </c>
      <c r="F14" s="360">
        <v>7019</v>
      </c>
      <c r="G14" s="358">
        <v>1514</v>
      </c>
      <c r="H14" s="361">
        <v>1436</v>
      </c>
      <c r="I14" s="362">
        <v>235</v>
      </c>
      <c r="J14" s="362">
        <v>313</v>
      </c>
      <c r="K14" s="360">
        <v>1749</v>
      </c>
      <c r="L14" s="12"/>
      <c r="M14" s="12"/>
      <c r="N14" s="12"/>
      <c r="O14" s="12"/>
      <c r="AA14" s="4"/>
      <c r="AN14" s="66"/>
    </row>
    <row r="15" spans="1:40" ht="24.95" customHeight="1">
      <c r="A15" s="309">
        <v>2015</v>
      </c>
      <c r="B15" s="357">
        <v>5717</v>
      </c>
      <c r="C15" s="361">
        <v>4991</v>
      </c>
      <c r="D15" s="358">
        <v>1236</v>
      </c>
      <c r="E15" s="357">
        <v>1962</v>
      </c>
      <c r="F15" s="369">
        <v>6953</v>
      </c>
      <c r="G15" s="358">
        <v>1514</v>
      </c>
      <c r="H15" s="361">
        <v>1409</v>
      </c>
      <c r="I15" s="358">
        <v>231</v>
      </c>
      <c r="J15" s="358">
        <v>336</v>
      </c>
      <c r="K15" s="369">
        <v>1745</v>
      </c>
      <c r="L15" s="12"/>
      <c r="M15" s="12"/>
      <c r="N15" s="12"/>
      <c r="O15" s="12"/>
      <c r="AA15" s="5"/>
      <c r="AN15" s="66"/>
    </row>
    <row r="16" spans="1:40" ht="24.95" customHeight="1">
      <c r="A16" s="309">
        <v>2014</v>
      </c>
      <c r="B16" s="357">
        <v>6040</v>
      </c>
      <c r="C16" s="361">
        <v>5367</v>
      </c>
      <c r="D16" s="358">
        <v>1633</v>
      </c>
      <c r="E16" s="357">
        <v>2306</v>
      </c>
      <c r="F16" s="369">
        <v>7673</v>
      </c>
      <c r="G16" s="358">
        <v>1555</v>
      </c>
      <c r="H16" s="361">
        <v>1478</v>
      </c>
      <c r="I16" s="358">
        <v>240</v>
      </c>
      <c r="J16" s="358">
        <v>317</v>
      </c>
      <c r="K16" s="369">
        <v>1795</v>
      </c>
      <c r="L16" s="12"/>
      <c r="M16" s="12"/>
      <c r="N16" s="12"/>
      <c r="O16" s="12"/>
      <c r="AN16" s="66"/>
    </row>
    <row r="17" spans="1:40" ht="24.95" customHeight="1">
      <c r="A17" s="309">
        <v>2013</v>
      </c>
      <c r="B17" s="357">
        <v>6010</v>
      </c>
      <c r="C17" s="361">
        <v>5271</v>
      </c>
      <c r="D17" s="362">
        <v>1453</v>
      </c>
      <c r="E17" s="359">
        <v>2192</v>
      </c>
      <c r="F17" s="360">
        <v>7463</v>
      </c>
      <c r="G17" s="358">
        <v>1627</v>
      </c>
      <c r="H17" s="361">
        <v>1503</v>
      </c>
      <c r="I17" s="362">
        <v>197</v>
      </c>
      <c r="J17" s="362">
        <v>321</v>
      </c>
      <c r="K17" s="360">
        <v>1824</v>
      </c>
      <c r="L17" s="12"/>
      <c r="M17" s="12"/>
      <c r="N17" s="12"/>
      <c r="O17" s="12"/>
      <c r="AA17" s="4"/>
      <c r="AN17" s="66"/>
    </row>
    <row r="18" spans="1:40" ht="24.95" customHeight="1">
      <c r="A18" s="309">
        <v>2012</v>
      </c>
      <c r="B18" s="357">
        <v>6303</v>
      </c>
      <c r="C18" s="361">
        <v>5653</v>
      </c>
      <c r="D18" s="362">
        <v>1256</v>
      </c>
      <c r="E18" s="359">
        <v>1906</v>
      </c>
      <c r="F18" s="360">
        <v>7559</v>
      </c>
      <c r="G18" s="358">
        <v>1458</v>
      </c>
      <c r="H18" s="361">
        <v>1356</v>
      </c>
      <c r="I18" s="362">
        <v>191</v>
      </c>
      <c r="J18" s="362">
        <v>293</v>
      </c>
      <c r="K18" s="360">
        <v>1649</v>
      </c>
      <c r="L18" s="12"/>
      <c r="M18" s="12"/>
      <c r="N18" s="12"/>
      <c r="O18" s="12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5"/>
      <c r="AN18" s="66"/>
    </row>
    <row r="19" spans="1:40" ht="24.95" customHeight="1">
      <c r="A19" s="310">
        <v>2011</v>
      </c>
      <c r="B19" s="370">
        <v>5784</v>
      </c>
      <c r="C19" s="371">
        <v>5290</v>
      </c>
      <c r="D19" s="372">
        <v>985</v>
      </c>
      <c r="E19" s="373">
        <v>1479</v>
      </c>
      <c r="F19" s="374">
        <v>6769</v>
      </c>
      <c r="G19" s="214">
        <v>1236</v>
      </c>
      <c r="H19" s="371">
        <v>1173</v>
      </c>
      <c r="I19" s="372">
        <v>172</v>
      </c>
      <c r="J19" s="372">
        <v>235</v>
      </c>
      <c r="K19" s="374">
        <v>1408</v>
      </c>
      <c r="L19" s="12"/>
      <c r="M19" s="12"/>
      <c r="N19" s="12"/>
      <c r="O19" s="12"/>
      <c r="AN19" s="66"/>
    </row>
    <row r="20" spans="1:40" ht="24.95" customHeight="1">
      <c r="A20" s="309">
        <v>2010</v>
      </c>
      <c r="B20" s="357">
        <v>4514</v>
      </c>
      <c r="C20" s="358">
        <v>4293</v>
      </c>
      <c r="D20" s="359">
        <v>446</v>
      </c>
      <c r="E20" s="359">
        <v>667</v>
      </c>
      <c r="F20" s="360">
        <v>4960</v>
      </c>
      <c r="G20" s="358">
        <v>1403</v>
      </c>
      <c r="H20" s="361">
        <v>1346</v>
      </c>
      <c r="I20" s="362">
        <v>166</v>
      </c>
      <c r="J20" s="362">
        <v>223</v>
      </c>
      <c r="K20" s="360">
        <v>1569</v>
      </c>
      <c r="L20" s="12"/>
      <c r="M20" s="12"/>
      <c r="N20" s="12"/>
      <c r="O20" s="12"/>
      <c r="AN20" s="66"/>
    </row>
    <row r="21" spans="1:40" ht="24.95" customHeight="1" thickBot="1">
      <c r="A21" s="311">
        <v>2009</v>
      </c>
      <c r="B21" s="375">
        <v>4700</v>
      </c>
      <c r="C21" s="376">
        <v>4462</v>
      </c>
      <c r="D21" s="377">
        <v>367</v>
      </c>
      <c r="E21" s="377">
        <v>605</v>
      </c>
      <c r="F21" s="378">
        <v>5067</v>
      </c>
      <c r="G21" s="376">
        <v>1299</v>
      </c>
      <c r="H21" s="379">
        <v>1222</v>
      </c>
      <c r="I21" s="380">
        <v>160</v>
      </c>
      <c r="J21" s="380">
        <v>237</v>
      </c>
      <c r="K21" s="378">
        <v>1459</v>
      </c>
      <c r="L21" s="12"/>
      <c r="M21" s="12"/>
      <c r="N21" s="12"/>
      <c r="O21" s="12"/>
      <c r="AN21" s="66"/>
    </row>
    <row r="22" spans="1:40" ht="21" customHeight="1" thickTop="1">
      <c r="A22" s="269" t="s">
        <v>279</v>
      </c>
      <c r="B22" s="144"/>
      <c r="C22" s="144"/>
      <c r="D22" s="144"/>
      <c r="E22" s="145"/>
      <c r="F22" s="143"/>
      <c r="G22" s="143"/>
      <c r="H22" s="143"/>
      <c r="I22" s="143"/>
      <c r="J22" s="143"/>
      <c r="K22" s="270" t="s">
        <v>230</v>
      </c>
      <c r="L22" s="12"/>
      <c r="M22" s="12"/>
      <c r="N22" s="12"/>
      <c r="O22" s="12"/>
      <c r="AN22" s="66"/>
    </row>
    <row r="23" spans="1:40" ht="9.9499999999999993" customHeight="1">
      <c r="A23" s="195"/>
      <c r="B23" s="196"/>
      <c r="C23" s="196"/>
      <c r="D23" s="196"/>
      <c r="E23" s="196"/>
      <c r="F23" s="196"/>
      <c r="G23" s="196"/>
      <c r="H23" s="196"/>
      <c r="I23" s="196"/>
      <c r="J23" s="197"/>
      <c r="K23" s="197"/>
      <c r="AN23" s="66"/>
    </row>
    <row r="24" spans="1:40">
      <c r="B24" s="2"/>
      <c r="C24" s="2"/>
      <c r="D24" s="2"/>
      <c r="E24" s="2"/>
      <c r="F24" s="2"/>
      <c r="G24" s="2"/>
      <c r="H24" s="2"/>
      <c r="I24" s="2"/>
      <c r="J24" s="2"/>
      <c r="K24" s="2"/>
      <c r="AN24" s="66"/>
    </row>
    <row r="25" spans="1:40" ht="21.75">
      <c r="B25" s="142"/>
      <c r="C25" s="142"/>
      <c r="D25" s="142"/>
      <c r="E25" s="142"/>
      <c r="F25" s="142"/>
      <c r="G25" s="142"/>
      <c r="H25" s="142"/>
      <c r="I25" s="142"/>
      <c r="J25" s="142"/>
      <c r="K25" s="142"/>
    </row>
    <row r="26" spans="1:40" ht="15.75"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40">
      <c r="I27" s="67"/>
    </row>
    <row r="1048561" spans="1:7">
      <c r="A1048561" s="558"/>
      <c r="B1048561" s="558"/>
      <c r="C1048561" s="558"/>
      <c r="D1048561" s="558"/>
      <c r="E1048561" s="558"/>
      <c r="F1048561" s="558"/>
      <c r="G1048561" s="558"/>
    </row>
    <row r="1048562" spans="1:7">
      <c r="A1048562" s="558"/>
      <c r="B1048562" s="558"/>
      <c r="C1048562" s="558"/>
      <c r="D1048562" s="558"/>
      <c r="E1048562" s="558"/>
      <c r="F1048562" s="558"/>
      <c r="G1048562" s="558"/>
    </row>
    <row r="1048563" spans="1:7">
      <c r="A1048563" s="558"/>
      <c r="B1048563" s="558" t="s">
        <v>171</v>
      </c>
      <c r="C1048563" s="558" t="s">
        <v>172</v>
      </c>
      <c r="D1048563" s="558"/>
      <c r="E1048563" s="558"/>
      <c r="F1048563" s="558"/>
      <c r="G1048563" s="558"/>
    </row>
    <row r="1048564" spans="1:7" ht="15">
      <c r="A1048564" s="575">
        <v>2009</v>
      </c>
      <c r="B1048564" s="558">
        <v>5067</v>
      </c>
      <c r="C1048564" s="558">
        <v>1459</v>
      </c>
      <c r="D1048564" s="558"/>
      <c r="E1048564" s="558"/>
      <c r="F1048564" s="558"/>
      <c r="G1048564" s="558"/>
    </row>
    <row r="1048565" spans="1:7" ht="15">
      <c r="A1048565" s="575">
        <v>2010</v>
      </c>
      <c r="B1048565" s="558">
        <v>4960</v>
      </c>
      <c r="C1048565" s="558">
        <v>1569</v>
      </c>
      <c r="D1048565" s="558"/>
      <c r="E1048565" s="558"/>
      <c r="F1048565" s="558"/>
      <c r="G1048565" s="558"/>
    </row>
    <row r="1048566" spans="1:7" ht="15">
      <c r="A1048566" s="575">
        <v>2011</v>
      </c>
      <c r="B1048566" s="558">
        <v>6769</v>
      </c>
      <c r="C1048566" s="558">
        <v>1408</v>
      </c>
      <c r="D1048566" s="558"/>
      <c r="E1048566" s="558"/>
      <c r="F1048566" s="558"/>
      <c r="G1048566" s="558"/>
    </row>
    <row r="1048567" spans="1:7" ht="15">
      <c r="A1048567" s="575">
        <v>2012</v>
      </c>
      <c r="B1048567" s="558">
        <v>7559</v>
      </c>
      <c r="C1048567" s="558">
        <v>1649</v>
      </c>
      <c r="D1048567" s="558"/>
      <c r="E1048567" s="558"/>
      <c r="F1048567" s="558"/>
      <c r="G1048567" s="558"/>
    </row>
    <row r="1048568" spans="1:7" ht="15">
      <c r="A1048568" s="575">
        <v>2013</v>
      </c>
      <c r="B1048568" s="558">
        <v>7463</v>
      </c>
      <c r="C1048568" s="558">
        <v>1824</v>
      </c>
      <c r="D1048568" s="558"/>
      <c r="E1048568" s="558"/>
      <c r="F1048568" s="558"/>
      <c r="G1048568" s="558"/>
    </row>
    <row r="1048569" spans="1:7" ht="15">
      <c r="A1048569" s="575">
        <v>2014</v>
      </c>
      <c r="B1048569" s="558">
        <v>7673</v>
      </c>
      <c r="C1048569" s="558">
        <v>1795</v>
      </c>
      <c r="D1048569" s="558"/>
      <c r="E1048569" s="558"/>
      <c r="F1048569" s="558"/>
      <c r="G1048569" s="558"/>
    </row>
    <row r="1048570" spans="1:7" ht="15">
      <c r="A1048570" s="575">
        <v>2015</v>
      </c>
      <c r="B1048570" s="558">
        <v>6953</v>
      </c>
      <c r="C1048570" s="558">
        <v>1745</v>
      </c>
      <c r="D1048570" s="558"/>
      <c r="E1048570" s="558"/>
      <c r="F1048570" s="558"/>
      <c r="G1048570" s="558"/>
    </row>
    <row r="1048571" spans="1:7" ht="15">
      <c r="A1048571" s="575">
        <v>2016</v>
      </c>
      <c r="B1048571" s="558">
        <v>7019</v>
      </c>
      <c r="C1048571" s="558">
        <v>1749</v>
      </c>
      <c r="D1048571" s="558"/>
      <c r="E1048571" s="558"/>
      <c r="F1048571" s="558"/>
      <c r="G1048571" s="558"/>
    </row>
    <row r="1048572" spans="1:7" ht="15">
      <c r="A1048572" s="575">
        <v>2017</v>
      </c>
      <c r="B1048572" s="558">
        <v>6691</v>
      </c>
      <c r="C1048572" s="558">
        <v>1890</v>
      </c>
      <c r="D1048572" s="558"/>
      <c r="E1048572" s="558"/>
      <c r="F1048572" s="558"/>
      <c r="G1048572" s="558"/>
    </row>
    <row r="1048573" spans="1:7" ht="15">
      <c r="A1048573" s="575">
        <v>2018</v>
      </c>
      <c r="B1048573" s="558">
        <v>6039</v>
      </c>
      <c r="C1048573" s="558">
        <v>1929</v>
      </c>
      <c r="D1048573" s="558"/>
      <c r="E1048573" s="558"/>
      <c r="F1048573" s="558"/>
      <c r="G1048573" s="558"/>
    </row>
    <row r="1048574" spans="1:7" ht="15">
      <c r="A1048574" s="575">
        <v>2019</v>
      </c>
      <c r="B1048574" s="558">
        <v>5524</v>
      </c>
      <c r="C1048574" s="558">
        <v>2023</v>
      </c>
      <c r="D1048574" s="558"/>
      <c r="E1048574" s="558"/>
      <c r="F1048574" s="558"/>
      <c r="G1048574" s="558"/>
    </row>
    <row r="1048575" spans="1:7" ht="15">
      <c r="A1048575" s="575">
        <v>2020</v>
      </c>
      <c r="B1048575" s="558">
        <v>6026</v>
      </c>
      <c r="C1048575" s="558">
        <v>1724</v>
      </c>
      <c r="D1048575" s="558"/>
      <c r="E1048575" s="558"/>
      <c r="F1048575" s="558"/>
      <c r="G1048575" s="558"/>
    </row>
    <row r="1048576" spans="1:7" ht="15">
      <c r="A1048576" s="575">
        <v>2021</v>
      </c>
      <c r="B1048576" s="558">
        <v>6369</v>
      </c>
      <c r="C1048576" s="558">
        <v>1986</v>
      </c>
      <c r="D1048576" s="558"/>
      <c r="E1048576" s="558"/>
      <c r="F1048576" s="558"/>
      <c r="G1048576" s="558"/>
    </row>
  </sheetData>
  <sortState xmlns:xlrd2="http://schemas.microsoft.com/office/spreadsheetml/2017/richdata2" ref="L7:AA18">
    <sortCondition descending="1" ref="AA7:AA18"/>
  </sortState>
  <mergeCells count="19">
    <mergeCell ref="A1:A2"/>
    <mergeCell ref="J1:K2"/>
    <mergeCell ref="A4:A8"/>
    <mergeCell ref="B4:C4"/>
    <mergeCell ref="D4:E4"/>
    <mergeCell ref="G4:H4"/>
    <mergeCell ref="I4:J4"/>
    <mergeCell ref="B6:C6"/>
    <mergeCell ref="B5:C5"/>
    <mergeCell ref="D6:E6"/>
    <mergeCell ref="D5:E5"/>
    <mergeCell ref="G6:H6"/>
    <mergeCell ref="G5:H5"/>
    <mergeCell ref="I6:J6"/>
    <mergeCell ref="I5:J5"/>
    <mergeCell ref="F4:F8"/>
    <mergeCell ref="K4:K8"/>
    <mergeCell ref="O4:O5"/>
    <mergeCell ref="O7:P8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9DA33-CF90-4C6F-8B3D-4D854F62E7A1}">
  <sheetPr>
    <tabColor rgb="FFDACFAA"/>
  </sheetPr>
  <dimension ref="A1:N1048526"/>
  <sheetViews>
    <sheetView showGridLines="0" rightToLeft="1" zoomScaleNormal="100" zoomScaleSheetLayoutView="100" workbookViewId="0"/>
  </sheetViews>
  <sheetFormatPr defaultColWidth="9.140625" defaultRowHeight="12.75"/>
  <cols>
    <col min="1" max="14" width="6.7109375" style="3" customWidth="1"/>
    <col min="15" max="16384" width="9.140625" style="3"/>
  </cols>
  <sheetData>
    <row r="1" spans="1:14" ht="18" customHeight="1">
      <c r="A1" s="450" t="s">
        <v>372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6"/>
    </row>
    <row r="2" spans="1:14" ht="21" customHeight="1">
      <c r="A2" s="457" t="s">
        <v>559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</row>
    <row r="3" spans="1:14" ht="21" customHeight="1">
      <c r="A3" s="480" t="s">
        <v>560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22" spans="1:14" ht="18" customHeight="1">
      <c r="A22" s="202" t="s">
        <v>373</v>
      </c>
      <c r="B22" s="451"/>
      <c r="C22" s="451"/>
      <c r="D22" s="451"/>
      <c r="E22" s="451"/>
      <c r="F22" s="451"/>
      <c r="G22" s="451"/>
      <c r="H22" s="451"/>
      <c r="I22" s="451"/>
      <c r="J22" s="451"/>
      <c r="K22" s="451"/>
      <c r="L22" s="451"/>
      <c r="M22" s="451"/>
      <c r="N22" s="456"/>
    </row>
    <row r="23" spans="1:14" ht="21" customHeight="1">
      <c r="A23" s="556" t="s">
        <v>561</v>
      </c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  <c r="N23" s="452"/>
    </row>
    <row r="24" spans="1:14" ht="28.5">
      <c r="A24" s="278" t="s">
        <v>562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2"/>
    </row>
    <row r="1048520" spans="1:5">
      <c r="A1048520" s="2"/>
      <c r="B1048520" s="79"/>
      <c r="C1048520" s="79"/>
      <c r="D1048520" s="79"/>
      <c r="E1048520" s="79"/>
    </row>
    <row r="1048521" spans="1:5" ht="15.75">
      <c r="A1048521" s="80"/>
      <c r="B1048521" s="160"/>
      <c r="C1048521" s="160"/>
      <c r="D1048521" s="160"/>
      <c r="E1048521" s="160"/>
    </row>
    <row r="1048522" spans="1:5" ht="15.75">
      <c r="A1048522" s="80"/>
      <c r="B1048522" s="160"/>
      <c r="C1048522" s="160"/>
      <c r="D1048522" s="160"/>
      <c r="E1048522" s="160"/>
    </row>
    <row r="1048524" spans="1:5">
      <c r="B1048524" s="79"/>
      <c r="C1048524" s="79"/>
      <c r="D1048524" s="79"/>
      <c r="E1048524" s="79"/>
    </row>
    <row r="1048525" spans="1:5" ht="15.75">
      <c r="A1048525" s="80"/>
      <c r="B1048525" s="153"/>
      <c r="C1048525" s="153"/>
      <c r="D1048525" s="153"/>
      <c r="E1048525" s="153"/>
    </row>
    <row r="1048526" spans="1:5" ht="15.75">
      <c r="A1048526" s="80"/>
      <c r="B1048526" s="153"/>
      <c r="C1048526" s="153"/>
      <c r="D1048526" s="153"/>
      <c r="E1048526" s="153"/>
    </row>
  </sheetData>
  <printOptions horizontalCentered="1"/>
  <pageMargins left="0.3" right="0.3" top="1.5" bottom="1" header="0" footer="0"/>
  <pageSetup paperSize="9" fitToHeight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J36"/>
  <sheetViews>
    <sheetView showGridLines="0" rightToLeft="1" zoomScaleNormal="100" zoomScaleSheetLayoutView="100" workbookViewId="0">
      <selection activeCell="G22" sqref="G22"/>
    </sheetView>
  </sheetViews>
  <sheetFormatPr defaultColWidth="9.140625" defaultRowHeight="12.75"/>
  <cols>
    <col min="1" max="1" width="20.7109375" style="3" customWidth="1"/>
    <col min="2" max="5" width="13.7109375" style="3" customWidth="1"/>
    <col min="6" max="6" width="12.7109375" style="3" customWidth="1"/>
    <col min="7" max="16384" width="9.140625" style="3"/>
  </cols>
  <sheetData>
    <row r="1" spans="1:7" s="5" customFormat="1" ht="23.1" customHeight="1">
      <c r="A1" s="715" t="s">
        <v>145</v>
      </c>
      <c r="B1" s="307" t="s">
        <v>209</v>
      </c>
      <c r="C1" s="193"/>
      <c r="D1" s="193"/>
      <c r="E1" s="193"/>
      <c r="F1" s="716">
        <v>2021</v>
      </c>
    </row>
    <row r="2" spans="1:7" s="5" customFormat="1" ht="28.5">
      <c r="A2" s="727"/>
      <c r="B2" s="306" t="s">
        <v>262</v>
      </c>
      <c r="C2" s="194"/>
      <c r="D2" s="194"/>
      <c r="E2" s="194"/>
      <c r="F2" s="716"/>
    </row>
    <row r="3" spans="1:7" s="5" customFormat="1" ht="15" thickBot="1">
      <c r="A3" s="29"/>
      <c r="B3" s="29"/>
      <c r="C3" s="29"/>
      <c r="D3" s="29"/>
      <c r="E3" s="29"/>
      <c r="F3" s="30"/>
    </row>
    <row r="4" spans="1:7" s="9" customFormat="1" ht="24.95" customHeight="1" thickBot="1">
      <c r="A4" s="731" t="s">
        <v>292</v>
      </c>
      <c r="B4" s="403" t="s">
        <v>336</v>
      </c>
      <c r="C4" s="404"/>
      <c r="D4" s="733" t="s">
        <v>337</v>
      </c>
      <c r="E4" s="734"/>
      <c r="F4" s="730" t="s">
        <v>217</v>
      </c>
    </row>
    <row r="5" spans="1:7" s="2" customFormat="1" ht="15">
      <c r="A5" s="732"/>
      <c r="B5" s="476" t="s">
        <v>85</v>
      </c>
      <c r="C5" s="478" t="s">
        <v>86</v>
      </c>
      <c r="D5" s="478" t="s">
        <v>87</v>
      </c>
      <c r="E5" s="475" t="s">
        <v>291</v>
      </c>
      <c r="F5" s="730"/>
    </row>
    <row r="6" spans="1:7" s="2" customFormat="1">
      <c r="A6" s="732"/>
      <c r="B6" s="477" t="s">
        <v>88</v>
      </c>
      <c r="C6" s="479" t="s">
        <v>89</v>
      </c>
      <c r="D6" s="479" t="s">
        <v>90</v>
      </c>
      <c r="E6" s="336" t="s">
        <v>107</v>
      </c>
      <c r="F6" s="730"/>
    </row>
    <row r="7" spans="1:7" s="2" customFormat="1" ht="21" customHeight="1">
      <c r="A7" s="295" t="s">
        <v>605</v>
      </c>
      <c r="B7" s="338">
        <f>SUM(B8:B15)</f>
        <v>5165</v>
      </c>
      <c r="C7" s="338">
        <f t="shared" ref="C7:F7" si="0">SUM(C8:C15)</f>
        <v>944</v>
      </c>
      <c r="D7" s="338">
        <f t="shared" si="0"/>
        <v>184</v>
      </c>
      <c r="E7" s="338">
        <f t="shared" si="0"/>
        <v>76</v>
      </c>
      <c r="F7" s="338">
        <f t="shared" si="0"/>
        <v>6369</v>
      </c>
      <c r="G7" s="658"/>
    </row>
    <row r="8" spans="1:7" s="9" customFormat="1">
      <c r="A8" s="481" t="s">
        <v>42</v>
      </c>
      <c r="B8" s="114">
        <f t="shared" ref="B8:F15" si="1">B17+B26</f>
        <v>98</v>
      </c>
      <c r="C8" s="114">
        <f t="shared" si="1"/>
        <v>0</v>
      </c>
      <c r="D8" s="114">
        <f t="shared" si="1"/>
        <v>0</v>
      </c>
      <c r="E8" s="114">
        <f t="shared" si="1"/>
        <v>0</v>
      </c>
      <c r="F8" s="115">
        <f t="shared" si="1"/>
        <v>98</v>
      </c>
      <c r="G8" s="658"/>
    </row>
    <row r="9" spans="1:7" s="9" customFormat="1">
      <c r="A9" s="482" t="s">
        <v>60</v>
      </c>
      <c r="B9" s="116">
        <f t="shared" si="1"/>
        <v>1513</v>
      </c>
      <c r="C9" s="116">
        <f t="shared" si="1"/>
        <v>32</v>
      </c>
      <c r="D9" s="116">
        <f t="shared" si="1"/>
        <v>1</v>
      </c>
      <c r="E9" s="116">
        <f t="shared" si="1"/>
        <v>0</v>
      </c>
      <c r="F9" s="117">
        <f t="shared" si="1"/>
        <v>1546</v>
      </c>
      <c r="G9" s="658"/>
    </row>
    <row r="10" spans="1:7" s="9" customFormat="1">
      <c r="A10" s="482" t="s">
        <v>43</v>
      </c>
      <c r="B10" s="116">
        <f t="shared" si="1"/>
        <v>2231</v>
      </c>
      <c r="C10" s="116">
        <f t="shared" si="1"/>
        <v>222</v>
      </c>
      <c r="D10" s="116">
        <f t="shared" si="1"/>
        <v>20</v>
      </c>
      <c r="E10" s="116">
        <f t="shared" si="1"/>
        <v>3</v>
      </c>
      <c r="F10" s="117">
        <f t="shared" si="1"/>
        <v>2476</v>
      </c>
      <c r="G10" s="658"/>
    </row>
    <row r="11" spans="1:7" s="9" customFormat="1">
      <c r="A11" s="481" t="s">
        <v>61</v>
      </c>
      <c r="B11" s="114">
        <f t="shared" si="1"/>
        <v>865</v>
      </c>
      <c r="C11" s="114">
        <f t="shared" si="1"/>
        <v>270</v>
      </c>
      <c r="D11" s="114">
        <f t="shared" si="1"/>
        <v>35</v>
      </c>
      <c r="E11" s="114">
        <f t="shared" si="1"/>
        <v>7</v>
      </c>
      <c r="F11" s="118">
        <f t="shared" si="1"/>
        <v>1177</v>
      </c>
      <c r="G11" s="658"/>
    </row>
    <row r="12" spans="1:7" s="9" customFormat="1">
      <c r="A12" s="482" t="s">
        <v>44</v>
      </c>
      <c r="B12" s="116">
        <f t="shared" si="1"/>
        <v>265</v>
      </c>
      <c r="C12" s="116">
        <f t="shared" si="1"/>
        <v>154</v>
      </c>
      <c r="D12" s="116">
        <f t="shared" si="1"/>
        <v>33</v>
      </c>
      <c r="E12" s="116">
        <f t="shared" si="1"/>
        <v>7</v>
      </c>
      <c r="F12" s="117">
        <f t="shared" si="1"/>
        <v>459</v>
      </c>
      <c r="G12" s="658"/>
    </row>
    <row r="13" spans="1:7" s="9" customFormat="1">
      <c r="A13" s="482" t="s">
        <v>45</v>
      </c>
      <c r="B13" s="116">
        <f t="shared" si="1"/>
        <v>87</v>
      </c>
      <c r="C13" s="116">
        <f t="shared" si="1"/>
        <v>109</v>
      </c>
      <c r="D13" s="116">
        <f t="shared" si="1"/>
        <v>31</v>
      </c>
      <c r="E13" s="116">
        <f t="shared" si="1"/>
        <v>13</v>
      </c>
      <c r="F13" s="117">
        <f t="shared" si="1"/>
        <v>240</v>
      </c>
      <c r="G13" s="658"/>
    </row>
    <row r="14" spans="1:7" s="9" customFormat="1">
      <c r="A14" s="481" t="s">
        <v>46</v>
      </c>
      <c r="B14" s="114">
        <f t="shared" si="1"/>
        <v>37</v>
      </c>
      <c r="C14" s="114">
        <f t="shared" si="1"/>
        <v>68</v>
      </c>
      <c r="D14" s="114">
        <f t="shared" si="1"/>
        <v>21</v>
      </c>
      <c r="E14" s="114">
        <f t="shared" si="1"/>
        <v>16</v>
      </c>
      <c r="F14" s="117">
        <f t="shared" si="1"/>
        <v>142</v>
      </c>
      <c r="G14" s="658"/>
    </row>
    <row r="15" spans="1:7" s="9" customFormat="1">
      <c r="A15" s="482" t="s">
        <v>98</v>
      </c>
      <c r="B15" s="116">
        <f t="shared" si="1"/>
        <v>69</v>
      </c>
      <c r="C15" s="116">
        <f t="shared" si="1"/>
        <v>89</v>
      </c>
      <c r="D15" s="116">
        <f t="shared" si="1"/>
        <v>43</v>
      </c>
      <c r="E15" s="116">
        <f t="shared" si="1"/>
        <v>30</v>
      </c>
      <c r="F15" s="117">
        <f t="shared" si="1"/>
        <v>231</v>
      </c>
      <c r="G15" s="658"/>
    </row>
    <row r="16" spans="1:7" s="2" customFormat="1" ht="21" customHeight="1">
      <c r="A16" s="97" t="s">
        <v>607</v>
      </c>
      <c r="B16" s="338">
        <f t="shared" ref="B16:E16" si="2">SUM(B17:B24)</f>
        <v>4384</v>
      </c>
      <c r="C16" s="338">
        <f t="shared" si="2"/>
        <v>847</v>
      </c>
      <c r="D16" s="338">
        <f t="shared" si="2"/>
        <v>174</v>
      </c>
      <c r="E16" s="338">
        <f t="shared" si="2"/>
        <v>74</v>
      </c>
      <c r="F16" s="338">
        <f>SUM(F17:F24)</f>
        <v>5479</v>
      </c>
      <c r="G16" s="658"/>
    </row>
    <row r="17" spans="1:10" s="9" customFormat="1">
      <c r="A17" s="481" t="s">
        <v>42</v>
      </c>
      <c r="B17" s="114">
        <v>78</v>
      </c>
      <c r="C17" s="114">
        <v>0</v>
      </c>
      <c r="D17" s="114">
        <v>0</v>
      </c>
      <c r="E17" s="114">
        <v>0</v>
      </c>
      <c r="F17" s="115">
        <f>SUM(B17:E17)</f>
        <v>78</v>
      </c>
      <c r="G17" s="658"/>
      <c r="I17" s="660"/>
      <c r="J17" s="660"/>
    </row>
    <row r="18" spans="1:10" s="9" customFormat="1">
      <c r="A18" s="482" t="s">
        <v>60</v>
      </c>
      <c r="B18" s="116">
        <v>1397</v>
      </c>
      <c r="C18" s="116">
        <v>31</v>
      </c>
      <c r="D18" s="116">
        <v>1</v>
      </c>
      <c r="E18" s="116">
        <v>0</v>
      </c>
      <c r="F18" s="117">
        <f t="shared" ref="F18:F24" si="3">SUM(B18:E18)</f>
        <v>1429</v>
      </c>
      <c r="G18" s="658"/>
      <c r="I18" s="660"/>
      <c r="J18" s="660"/>
    </row>
    <row r="19" spans="1:10" s="9" customFormat="1">
      <c r="A19" s="482" t="s">
        <v>43</v>
      </c>
      <c r="B19" s="116">
        <v>1929</v>
      </c>
      <c r="C19" s="116">
        <v>212</v>
      </c>
      <c r="D19" s="116">
        <v>20</v>
      </c>
      <c r="E19" s="116">
        <v>3</v>
      </c>
      <c r="F19" s="117">
        <f t="shared" si="3"/>
        <v>2164</v>
      </c>
      <c r="G19" s="658"/>
      <c r="I19" s="660"/>
      <c r="J19" s="660"/>
    </row>
    <row r="20" spans="1:10" s="9" customFormat="1">
      <c r="A20" s="481" t="s">
        <v>61</v>
      </c>
      <c r="B20" s="114">
        <v>637</v>
      </c>
      <c r="C20" s="114">
        <v>245</v>
      </c>
      <c r="D20" s="114">
        <v>32</v>
      </c>
      <c r="E20" s="114">
        <v>7</v>
      </c>
      <c r="F20" s="118">
        <f t="shared" si="3"/>
        <v>921</v>
      </c>
      <c r="G20" s="658"/>
      <c r="I20" s="660"/>
      <c r="J20" s="660"/>
    </row>
    <row r="21" spans="1:10" s="9" customFormat="1">
      <c r="A21" s="482" t="s">
        <v>44</v>
      </c>
      <c r="B21" s="116">
        <v>191</v>
      </c>
      <c r="C21" s="116">
        <v>138</v>
      </c>
      <c r="D21" s="116">
        <v>32</v>
      </c>
      <c r="E21" s="116">
        <v>7</v>
      </c>
      <c r="F21" s="117">
        <f t="shared" si="3"/>
        <v>368</v>
      </c>
      <c r="G21" s="658"/>
      <c r="I21" s="660"/>
      <c r="J21" s="660"/>
    </row>
    <row r="22" spans="1:10" s="9" customFormat="1">
      <c r="A22" s="482" t="s">
        <v>45</v>
      </c>
      <c r="B22" s="116">
        <v>72</v>
      </c>
      <c r="C22" s="116">
        <v>87</v>
      </c>
      <c r="D22" s="116">
        <v>27</v>
      </c>
      <c r="E22" s="116">
        <v>11</v>
      </c>
      <c r="F22" s="117">
        <f t="shared" si="3"/>
        <v>197</v>
      </c>
      <c r="G22" s="658"/>
      <c r="I22" s="660"/>
      <c r="J22" s="660"/>
    </row>
    <row r="23" spans="1:10" s="9" customFormat="1">
      <c r="A23" s="481" t="s">
        <v>46</v>
      </c>
      <c r="B23" s="114">
        <v>24</v>
      </c>
      <c r="C23" s="114">
        <v>54</v>
      </c>
      <c r="D23" s="114">
        <v>20</v>
      </c>
      <c r="E23" s="114">
        <v>16</v>
      </c>
      <c r="F23" s="117">
        <f t="shared" si="3"/>
        <v>114</v>
      </c>
      <c r="G23" s="658"/>
      <c r="I23" s="660"/>
      <c r="J23" s="660"/>
    </row>
    <row r="24" spans="1:10" s="9" customFormat="1">
      <c r="A24" s="482" t="s">
        <v>98</v>
      </c>
      <c r="B24" s="116">
        <v>56</v>
      </c>
      <c r="C24" s="116">
        <v>80</v>
      </c>
      <c r="D24" s="116">
        <v>42</v>
      </c>
      <c r="E24" s="116">
        <v>30</v>
      </c>
      <c r="F24" s="117">
        <f t="shared" si="3"/>
        <v>208</v>
      </c>
      <c r="G24" s="658"/>
      <c r="I24" s="660"/>
      <c r="J24" s="660"/>
    </row>
    <row r="25" spans="1:10" s="2" customFormat="1" ht="21" customHeight="1">
      <c r="A25" s="97" t="s">
        <v>606</v>
      </c>
      <c r="B25" s="338">
        <f t="shared" ref="B25" si="4">SUM(B26:B33)</f>
        <v>781</v>
      </c>
      <c r="C25" s="338">
        <f t="shared" ref="C25" si="5">SUM(C26:C33)</f>
        <v>97</v>
      </c>
      <c r="D25" s="338">
        <f t="shared" ref="D25" si="6">SUM(D26:D33)</f>
        <v>10</v>
      </c>
      <c r="E25" s="338">
        <f t="shared" ref="E25" si="7">SUM(E26:E33)</f>
        <v>2</v>
      </c>
      <c r="F25" s="338">
        <f>SUM(F26:F33)</f>
        <v>890</v>
      </c>
      <c r="G25" s="658"/>
    </row>
    <row r="26" spans="1:10" s="9" customFormat="1">
      <c r="A26" s="481" t="s">
        <v>42</v>
      </c>
      <c r="B26" s="114">
        <v>20</v>
      </c>
      <c r="C26" s="114">
        <v>0</v>
      </c>
      <c r="D26" s="114">
        <v>0</v>
      </c>
      <c r="E26" s="114">
        <v>0</v>
      </c>
      <c r="F26" s="115">
        <f>SUM(B26:E26)</f>
        <v>20</v>
      </c>
      <c r="G26" s="658"/>
      <c r="I26" s="660"/>
    </row>
    <row r="27" spans="1:10" s="9" customFormat="1">
      <c r="A27" s="482" t="s">
        <v>60</v>
      </c>
      <c r="B27" s="116">
        <v>116</v>
      </c>
      <c r="C27" s="116">
        <v>1</v>
      </c>
      <c r="D27" s="116">
        <v>0</v>
      </c>
      <c r="E27" s="116">
        <v>0</v>
      </c>
      <c r="F27" s="117">
        <f t="shared" ref="F27:F33" si="8">SUM(B27:E27)</f>
        <v>117</v>
      </c>
      <c r="G27" s="658"/>
      <c r="I27" s="660"/>
    </row>
    <row r="28" spans="1:10" s="9" customFormat="1">
      <c r="A28" s="482" t="s">
        <v>43</v>
      </c>
      <c r="B28" s="116">
        <v>302</v>
      </c>
      <c r="C28" s="116">
        <v>10</v>
      </c>
      <c r="D28" s="116">
        <v>0</v>
      </c>
      <c r="E28" s="116">
        <v>0</v>
      </c>
      <c r="F28" s="117">
        <f t="shared" si="8"/>
        <v>312</v>
      </c>
      <c r="G28" s="658"/>
      <c r="I28" s="660"/>
    </row>
    <row r="29" spans="1:10" s="9" customFormat="1">
      <c r="A29" s="481" t="s">
        <v>61</v>
      </c>
      <c r="B29" s="114">
        <v>228</v>
      </c>
      <c r="C29" s="114">
        <v>25</v>
      </c>
      <c r="D29" s="114">
        <v>3</v>
      </c>
      <c r="E29" s="114">
        <v>0</v>
      </c>
      <c r="F29" s="118">
        <f t="shared" si="8"/>
        <v>256</v>
      </c>
      <c r="G29" s="658"/>
      <c r="I29" s="660"/>
    </row>
    <row r="30" spans="1:10" s="9" customFormat="1">
      <c r="A30" s="482" t="s">
        <v>44</v>
      </c>
      <c r="B30" s="116">
        <v>74</v>
      </c>
      <c r="C30" s="116">
        <v>16</v>
      </c>
      <c r="D30" s="116">
        <v>1</v>
      </c>
      <c r="E30" s="116">
        <v>0</v>
      </c>
      <c r="F30" s="117">
        <f t="shared" si="8"/>
        <v>91</v>
      </c>
      <c r="G30" s="658"/>
      <c r="I30" s="660"/>
    </row>
    <row r="31" spans="1:10" s="9" customFormat="1">
      <c r="A31" s="482" t="s">
        <v>45</v>
      </c>
      <c r="B31" s="116">
        <v>15</v>
      </c>
      <c r="C31" s="116">
        <v>22</v>
      </c>
      <c r="D31" s="116">
        <v>4</v>
      </c>
      <c r="E31" s="116">
        <v>2</v>
      </c>
      <c r="F31" s="117">
        <f t="shared" si="8"/>
        <v>43</v>
      </c>
      <c r="G31" s="658"/>
      <c r="I31" s="660"/>
    </row>
    <row r="32" spans="1:10" s="9" customFormat="1">
      <c r="A32" s="481" t="s">
        <v>46</v>
      </c>
      <c r="B32" s="114">
        <v>13</v>
      </c>
      <c r="C32" s="114">
        <v>14</v>
      </c>
      <c r="D32" s="114">
        <v>1</v>
      </c>
      <c r="E32" s="114">
        <v>0</v>
      </c>
      <c r="F32" s="117">
        <f t="shared" si="8"/>
        <v>28</v>
      </c>
      <c r="G32" s="658"/>
      <c r="I32" s="660"/>
    </row>
    <row r="33" spans="1:9" s="9" customFormat="1" ht="13.5" thickBot="1">
      <c r="A33" s="483" t="s">
        <v>98</v>
      </c>
      <c r="B33" s="297">
        <v>13</v>
      </c>
      <c r="C33" s="297">
        <v>9</v>
      </c>
      <c r="D33" s="297">
        <v>1</v>
      </c>
      <c r="E33" s="297">
        <v>0</v>
      </c>
      <c r="F33" s="247">
        <f t="shared" si="8"/>
        <v>23</v>
      </c>
      <c r="G33" s="658"/>
      <c r="I33" s="660"/>
    </row>
    <row r="34" spans="1:9" ht="15.95" customHeight="1" thickTop="1">
      <c r="A34" s="146" t="s">
        <v>99</v>
      </c>
      <c r="B34" s="145"/>
      <c r="C34" s="145"/>
      <c r="D34" s="168"/>
      <c r="E34" s="168"/>
      <c r="F34" s="270" t="s">
        <v>100</v>
      </c>
      <c r="G34" s="658"/>
    </row>
    <row r="35" spans="1:9" ht="21" customHeight="1">
      <c r="A35" s="269" t="s">
        <v>279</v>
      </c>
      <c r="B35" s="145"/>
      <c r="C35" s="145"/>
      <c r="D35" s="145"/>
      <c r="E35" s="145"/>
      <c r="F35" s="270" t="s">
        <v>230</v>
      </c>
      <c r="G35" s="658"/>
    </row>
    <row r="36" spans="1:9" ht="9.9499999999999993" customHeight="1">
      <c r="A36" s="195"/>
      <c r="B36" s="196"/>
      <c r="C36" s="196"/>
      <c r="D36" s="196"/>
      <c r="E36" s="196"/>
      <c r="F36" s="197"/>
    </row>
  </sheetData>
  <mergeCells count="5">
    <mergeCell ref="F4:F6"/>
    <mergeCell ref="A4:A6"/>
    <mergeCell ref="F1:F2"/>
    <mergeCell ref="A1:A2"/>
    <mergeCell ref="D4:E4"/>
  </mergeCells>
  <phoneticPr fontId="9" type="noConversion"/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I39"/>
  <sheetViews>
    <sheetView showGridLines="0" rightToLeft="1" topLeftCell="A3" zoomScaleNormal="100" zoomScaleSheetLayoutView="100" workbookViewId="0">
      <selection activeCell="A19" sqref="A19:F26"/>
    </sheetView>
  </sheetViews>
  <sheetFormatPr defaultColWidth="9.140625" defaultRowHeight="12.75"/>
  <cols>
    <col min="1" max="1" width="22.7109375" style="3" customWidth="1"/>
    <col min="2" max="6" width="11.7109375" style="3" customWidth="1"/>
    <col min="7" max="16384" width="9.140625" style="3"/>
  </cols>
  <sheetData>
    <row r="1" spans="1:9" ht="43.5">
      <c r="A1" s="715" t="s">
        <v>146</v>
      </c>
      <c r="B1" s="307" t="s">
        <v>208</v>
      </c>
      <c r="C1" s="193"/>
      <c r="D1" s="193"/>
      <c r="E1" s="193"/>
      <c r="F1" s="716">
        <v>2021</v>
      </c>
      <c r="G1" s="39"/>
    </row>
    <row r="2" spans="1:9" s="5" customFormat="1" ht="28.5">
      <c r="A2" s="727"/>
      <c r="B2" s="306" t="s">
        <v>449</v>
      </c>
      <c r="C2" s="194"/>
      <c r="D2" s="194"/>
      <c r="E2" s="194"/>
      <c r="F2" s="716"/>
    </row>
    <row r="3" spans="1:9" s="19" customFormat="1" ht="15.75">
      <c r="A3" s="44"/>
      <c r="B3" s="45"/>
      <c r="C3" s="45"/>
      <c r="D3" s="45"/>
      <c r="E3" s="45"/>
      <c r="F3" s="31"/>
      <c r="G3" s="39"/>
    </row>
    <row r="4" spans="1:9" s="9" customFormat="1" ht="24.95" customHeight="1" thickBot="1">
      <c r="A4" s="735" t="s">
        <v>293</v>
      </c>
      <c r="B4" s="405" t="s">
        <v>338</v>
      </c>
      <c r="C4" s="92"/>
      <c r="D4" s="736" t="s">
        <v>339</v>
      </c>
      <c r="E4" s="737"/>
      <c r="F4" s="687" t="s">
        <v>286</v>
      </c>
    </row>
    <row r="5" spans="1:9" s="9" customFormat="1" ht="14.25">
      <c r="A5" s="735"/>
      <c r="B5" s="484" t="s">
        <v>85</v>
      </c>
      <c r="C5" s="484" t="s">
        <v>86</v>
      </c>
      <c r="D5" s="484" t="s">
        <v>87</v>
      </c>
      <c r="E5" s="339" t="s">
        <v>212</v>
      </c>
      <c r="F5" s="687"/>
    </row>
    <row r="6" spans="1:9" s="9" customFormat="1">
      <c r="A6" s="735"/>
      <c r="B6" s="485" t="s">
        <v>88</v>
      </c>
      <c r="C6" s="485" t="s">
        <v>89</v>
      </c>
      <c r="D6" s="485" t="s">
        <v>90</v>
      </c>
      <c r="E6" s="336" t="s">
        <v>107</v>
      </c>
      <c r="F6" s="687"/>
    </row>
    <row r="7" spans="1:9" s="2" customFormat="1" ht="21" customHeight="1">
      <c r="A7" s="295" t="s">
        <v>448</v>
      </c>
      <c r="B7" s="338">
        <f>SUM(B8:B16)</f>
        <v>5370</v>
      </c>
      <c r="C7" s="338">
        <f t="shared" ref="C7:E7" si="0">SUM(C8:C16)</f>
        <v>828</v>
      </c>
      <c r="D7" s="338">
        <f t="shared" si="0"/>
        <v>143</v>
      </c>
      <c r="E7" s="338">
        <f t="shared" si="0"/>
        <v>28</v>
      </c>
      <c r="F7" s="338">
        <f>SUM(F8:F16)</f>
        <v>6369</v>
      </c>
      <c r="G7" s="658"/>
    </row>
    <row r="8" spans="1:9" s="9" customFormat="1" ht="30.75">
      <c r="A8" s="340" t="s">
        <v>598</v>
      </c>
      <c r="B8" s="397">
        <f t="shared" ref="B8:B16" si="1">B18+B28</f>
        <v>2</v>
      </c>
      <c r="C8" s="397">
        <f t="shared" ref="C8:E16" si="2">C18+C28</f>
        <v>0</v>
      </c>
      <c r="D8" s="397">
        <f t="shared" si="2"/>
        <v>0</v>
      </c>
      <c r="E8" s="397">
        <f t="shared" ref="E8:F12" si="3">E18+E28</f>
        <v>0</v>
      </c>
      <c r="F8" s="398">
        <f t="shared" si="3"/>
        <v>2</v>
      </c>
      <c r="G8" s="658"/>
    </row>
    <row r="9" spans="1:9" s="9" customFormat="1">
      <c r="A9" s="392" t="s">
        <v>42</v>
      </c>
      <c r="B9" s="108">
        <f t="shared" si="1"/>
        <v>592</v>
      </c>
      <c r="C9" s="108">
        <f t="shared" si="2"/>
        <v>10</v>
      </c>
      <c r="D9" s="108">
        <f t="shared" si="2"/>
        <v>1</v>
      </c>
      <c r="E9" s="108">
        <f t="shared" si="3"/>
        <v>0</v>
      </c>
      <c r="F9" s="111">
        <f t="shared" si="3"/>
        <v>603</v>
      </c>
      <c r="G9" s="658"/>
    </row>
    <row r="10" spans="1:9" s="9" customFormat="1">
      <c r="A10" s="392" t="s">
        <v>60</v>
      </c>
      <c r="B10" s="108">
        <f t="shared" si="1"/>
        <v>2419</v>
      </c>
      <c r="C10" s="108">
        <f t="shared" si="2"/>
        <v>137</v>
      </c>
      <c r="D10" s="108">
        <f t="shared" si="2"/>
        <v>14</v>
      </c>
      <c r="E10" s="108">
        <f t="shared" si="3"/>
        <v>1</v>
      </c>
      <c r="F10" s="110">
        <f t="shared" si="3"/>
        <v>2571</v>
      </c>
      <c r="G10" s="658"/>
    </row>
    <row r="11" spans="1:9" s="9" customFormat="1">
      <c r="A11" s="393" t="s">
        <v>43</v>
      </c>
      <c r="B11" s="104">
        <f t="shared" si="1"/>
        <v>1549</v>
      </c>
      <c r="C11" s="104">
        <f t="shared" si="2"/>
        <v>255</v>
      </c>
      <c r="D11" s="104">
        <f t="shared" si="2"/>
        <v>32</v>
      </c>
      <c r="E11" s="104">
        <f t="shared" si="3"/>
        <v>1</v>
      </c>
      <c r="F11" s="111">
        <f t="shared" si="3"/>
        <v>1837</v>
      </c>
      <c r="G11" s="658"/>
    </row>
    <row r="12" spans="1:9" s="9" customFormat="1">
      <c r="A12" s="392" t="s">
        <v>61</v>
      </c>
      <c r="B12" s="108">
        <f t="shared" si="1"/>
        <v>447</v>
      </c>
      <c r="C12" s="108">
        <f t="shared" si="2"/>
        <v>187</v>
      </c>
      <c r="D12" s="108">
        <f t="shared" si="2"/>
        <v>29</v>
      </c>
      <c r="E12" s="108">
        <f t="shared" si="3"/>
        <v>5</v>
      </c>
      <c r="F12" s="110">
        <f t="shared" si="3"/>
        <v>668</v>
      </c>
      <c r="G12" s="658"/>
      <c r="I12" s="40"/>
    </row>
    <row r="13" spans="1:9" s="9" customFormat="1">
      <c r="A13" s="392" t="s">
        <v>44</v>
      </c>
      <c r="B13" s="108">
        <f t="shared" si="1"/>
        <v>185</v>
      </c>
      <c r="C13" s="108">
        <f t="shared" si="2"/>
        <v>118</v>
      </c>
      <c r="D13" s="108">
        <f t="shared" si="2"/>
        <v>27</v>
      </c>
      <c r="E13" s="108">
        <f t="shared" si="2"/>
        <v>8</v>
      </c>
      <c r="F13" s="111">
        <f>F23+F33</f>
        <v>338</v>
      </c>
      <c r="G13" s="658"/>
    </row>
    <row r="14" spans="1:9" s="9" customFormat="1">
      <c r="A14" s="393" t="s">
        <v>45</v>
      </c>
      <c r="B14" s="104">
        <f t="shared" si="1"/>
        <v>73</v>
      </c>
      <c r="C14" s="104">
        <f t="shared" si="2"/>
        <v>59</v>
      </c>
      <c r="D14" s="104">
        <f t="shared" si="2"/>
        <v>21</v>
      </c>
      <c r="E14" s="104">
        <f t="shared" si="2"/>
        <v>5</v>
      </c>
      <c r="F14" s="110">
        <f>F24+F34</f>
        <v>158</v>
      </c>
      <c r="G14" s="658"/>
    </row>
    <row r="15" spans="1:9" s="9" customFormat="1">
      <c r="A15" s="392" t="s">
        <v>46</v>
      </c>
      <c r="B15" s="108">
        <f t="shared" si="1"/>
        <v>40</v>
      </c>
      <c r="C15" s="108">
        <f t="shared" si="2"/>
        <v>26</v>
      </c>
      <c r="D15" s="108">
        <f t="shared" si="2"/>
        <v>11</v>
      </c>
      <c r="E15" s="108">
        <f t="shared" si="2"/>
        <v>4</v>
      </c>
      <c r="F15" s="111">
        <f>F25+F35</f>
        <v>81</v>
      </c>
      <c r="G15" s="658"/>
    </row>
    <row r="16" spans="1:9" s="9" customFormat="1">
      <c r="A16" s="392" t="s">
        <v>98</v>
      </c>
      <c r="B16" s="116">
        <f t="shared" si="1"/>
        <v>63</v>
      </c>
      <c r="C16" s="116">
        <f t="shared" si="2"/>
        <v>36</v>
      </c>
      <c r="D16" s="116">
        <f t="shared" si="2"/>
        <v>8</v>
      </c>
      <c r="E16" s="116">
        <f t="shared" si="2"/>
        <v>4</v>
      </c>
      <c r="F16" s="117">
        <f>F26+F36</f>
        <v>111</v>
      </c>
      <c r="G16" s="658"/>
      <c r="H16" s="2"/>
      <c r="I16" s="2"/>
    </row>
    <row r="17" spans="1:9" s="2" customFormat="1" ht="21" customHeight="1">
      <c r="A17" s="97" t="s">
        <v>608</v>
      </c>
      <c r="B17" s="338">
        <f>SUM(B18:B26)</f>
        <v>3794</v>
      </c>
      <c r="C17" s="338">
        <f t="shared" ref="C17" si="4">SUM(C18:C26)</f>
        <v>699</v>
      </c>
      <c r="D17" s="338">
        <f t="shared" ref="D17" si="5">SUM(D18:D26)</f>
        <v>125</v>
      </c>
      <c r="E17" s="338">
        <f t="shared" ref="E17" si="6">SUM(E18:E26)</f>
        <v>24</v>
      </c>
      <c r="F17" s="338">
        <f>SUM(F18:F26)</f>
        <v>4642</v>
      </c>
      <c r="G17" s="658"/>
    </row>
    <row r="18" spans="1:9" s="9" customFormat="1" ht="30.75">
      <c r="A18" s="340" t="s">
        <v>598</v>
      </c>
      <c r="B18" s="397">
        <v>2</v>
      </c>
      <c r="C18" s="397">
        <v>0</v>
      </c>
      <c r="D18" s="397">
        <v>0</v>
      </c>
      <c r="E18" s="397">
        <v>0</v>
      </c>
      <c r="F18" s="398">
        <f>SUM(B18:E18)</f>
        <v>2</v>
      </c>
      <c r="G18" s="658"/>
      <c r="H18" s="660"/>
      <c r="I18" s="660"/>
    </row>
    <row r="19" spans="1:9" s="9" customFormat="1">
      <c r="A19" s="392" t="s">
        <v>42</v>
      </c>
      <c r="B19" s="108">
        <v>486</v>
      </c>
      <c r="C19" s="108">
        <v>7</v>
      </c>
      <c r="D19" s="108">
        <v>1</v>
      </c>
      <c r="E19" s="397">
        <v>0</v>
      </c>
      <c r="F19" s="111">
        <f t="shared" ref="F19:F26" si="7">SUM(B19:E19)</f>
        <v>494</v>
      </c>
      <c r="G19" s="658"/>
      <c r="I19" s="660"/>
    </row>
    <row r="20" spans="1:9" s="9" customFormat="1">
      <c r="A20" s="392" t="s">
        <v>60</v>
      </c>
      <c r="B20" s="108">
        <v>1901</v>
      </c>
      <c r="C20" s="108">
        <v>126</v>
      </c>
      <c r="D20" s="108">
        <v>11</v>
      </c>
      <c r="E20" s="108">
        <v>1</v>
      </c>
      <c r="F20" s="110">
        <f t="shared" si="7"/>
        <v>2039</v>
      </c>
      <c r="G20" s="658"/>
      <c r="I20" s="660"/>
    </row>
    <row r="21" spans="1:9" s="9" customFormat="1">
      <c r="A21" s="393" t="s">
        <v>43</v>
      </c>
      <c r="B21" s="104">
        <v>1023</v>
      </c>
      <c r="C21" s="104">
        <v>221</v>
      </c>
      <c r="D21" s="104">
        <v>30</v>
      </c>
      <c r="E21" s="104">
        <v>1</v>
      </c>
      <c r="F21" s="111">
        <f t="shared" si="7"/>
        <v>1275</v>
      </c>
      <c r="G21" s="658"/>
      <c r="I21" s="660"/>
    </row>
    <row r="22" spans="1:9" s="9" customFormat="1">
      <c r="A22" s="392" t="s">
        <v>61</v>
      </c>
      <c r="B22" s="108">
        <v>233</v>
      </c>
      <c r="C22" s="108">
        <v>164</v>
      </c>
      <c r="D22" s="108">
        <v>26</v>
      </c>
      <c r="E22" s="108">
        <v>3</v>
      </c>
      <c r="F22" s="110">
        <f t="shared" si="7"/>
        <v>426</v>
      </c>
      <c r="G22" s="658"/>
      <c r="I22" s="660"/>
    </row>
    <row r="23" spans="1:9" s="9" customFormat="1">
      <c r="A23" s="392" t="s">
        <v>44</v>
      </c>
      <c r="B23" s="108">
        <v>88</v>
      </c>
      <c r="C23" s="108">
        <v>86</v>
      </c>
      <c r="D23" s="108">
        <v>22</v>
      </c>
      <c r="E23" s="108">
        <v>7</v>
      </c>
      <c r="F23" s="111">
        <f t="shared" si="7"/>
        <v>203</v>
      </c>
      <c r="G23" s="658"/>
      <c r="I23" s="660"/>
    </row>
    <row r="24" spans="1:9" s="9" customFormat="1">
      <c r="A24" s="393" t="s">
        <v>45</v>
      </c>
      <c r="B24" s="104">
        <v>30</v>
      </c>
      <c r="C24" s="104">
        <v>48</v>
      </c>
      <c r="D24" s="104">
        <v>18</v>
      </c>
      <c r="E24" s="104">
        <v>4</v>
      </c>
      <c r="F24" s="110">
        <f t="shared" si="7"/>
        <v>100</v>
      </c>
      <c r="G24" s="658"/>
      <c r="I24" s="660"/>
    </row>
    <row r="25" spans="1:9" s="9" customFormat="1">
      <c r="A25" s="392" t="s">
        <v>46</v>
      </c>
      <c r="B25" s="108">
        <v>15</v>
      </c>
      <c r="C25" s="108">
        <v>18</v>
      </c>
      <c r="D25" s="108">
        <v>9</v>
      </c>
      <c r="E25" s="108">
        <v>4</v>
      </c>
      <c r="F25" s="111">
        <f t="shared" si="7"/>
        <v>46</v>
      </c>
      <c r="G25" s="658"/>
      <c r="I25" s="660"/>
    </row>
    <row r="26" spans="1:9" s="9" customFormat="1">
      <c r="A26" s="392" t="s">
        <v>98</v>
      </c>
      <c r="B26" s="116">
        <v>16</v>
      </c>
      <c r="C26" s="116">
        <v>29</v>
      </c>
      <c r="D26" s="116">
        <v>8</v>
      </c>
      <c r="E26" s="116">
        <v>4</v>
      </c>
      <c r="F26" s="117">
        <f t="shared" si="7"/>
        <v>57</v>
      </c>
      <c r="G26" s="658"/>
    </row>
    <row r="27" spans="1:9" s="2" customFormat="1" ht="21" customHeight="1">
      <c r="A27" s="97" t="s">
        <v>433</v>
      </c>
      <c r="B27" s="338">
        <f>SUM(B28:B36)</f>
        <v>1576</v>
      </c>
      <c r="C27" s="338">
        <f t="shared" ref="C27" si="8">SUM(C28:C36)</f>
        <v>129</v>
      </c>
      <c r="D27" s="338">
        <f t="shared" ref="D27" si="9">SUM(D28:D36)</f>
        <v>18</v>
      </c>
      <c r="E27" s="338">
        <f t="shared" ref="E27" si="10">SUM(E28:E36)</f>
        <v>4</v>
      </c>
      <c r="F27" s="338">
        <f>SUM(F28:F36)</f>
        <v>1727</v>
      </c>
      <c r="G27" s="658"/>
    </row>
    <row r="28" spans="1:9" s="9" customFormat="1" ht="30.75">
      <c r="A28" s="340" t="s">
        <v>598</v>
      </c>
      <c r="B28" s="397">
        <v>0</v>
      </c>
      <c r="C28" s="397">
        <v>0</v>
      </c>
      <c r="D28" s="397">
        <v>0</v>
      </c>
      <c r="E28" s="397">
        <v>0</v>
      </c>
      <c r="F28" s="398">
        <f>SUM(B28:E28)</f>
        <v>0</v>
      </c>
      <c r="G28" s="658"/>
    </row>
    <row r="29" spans="1:9" s="9" customFormat="1">
      <c r="A29" s="392" t="s">
        <v>42</v>
      </c>
      <c r="B29" s="108">
        <v>106</v>
      </c>
      <c r="C29" s="108">
        <v>3</v>
      </c>
      <c r="D29" s="108">
        <v>0</v>
      </c>
      <c r="E29" s="108">
        <v>0</v>
      </c>
      <c r="F29" s="111">
        <f t="shared" ref="F29:F36" si="11">SUM(B29:E29)</f>
        <v>109</v>
      </c>
      <c r="G29" s="658"/>
    </row>
    <row r="30" spans="1:9" s="9" customFormat="1">
      <c r="A30" s="392" t="s">
        <v>60</v>
      </c>
      <c r="B30" s="108">
        <v>518</v>
      </c>
      <c r="C30" s="108">
        <v>11</v>
      </c>
      <c r="D30" s="108">
        <v>3</v>
      </c>
      <c r="E30" s="108">
        <v>0</v>
      </c>
      <c r="F30" s="110">
        <f t="shared" si="11"/>
        <v>532</v>
      </c>
      <c r="G30" s="658"/>
    </row>
    <row r="31" spans="1:9" s="9" customFormat="1">
      <c r="A31" s="393" t="s">
        <v>43</v>
      </c>
      <c r="B31" s="104">
        <v>526</v>
      </c>
      <c r="C31" s="104">
        <v>34</v>
      </c>
      <c r="D31" s="104">
        <v>2</v>
      </c>
      <c r="E31" s="104">
        <v>0</v>
      </c>
      <c r="F31" s="111">
        <f t="shared" si="11"/>
        <v>562</v>
      </c>
      <c r="G31" s="658"/>
    </row>
    <row r="32" spans="1:9" s="9" customFormat="1">
      <c r="A32" s="392" t="s">
        <v>61</v>
      </c>
      <c r="B32" s="108">
        <v>214</v>
      </c>
      <c r="C32" s="108">
        <v>23</v>
      </c>
      <c r="D32" s="108">
        <v>3</v>
      </c>
      <c r="E32" s="108">
        <v>2</v>
      </c>
      <c r="F32" s="110">
        <f t="shared" si="11"/>
        <v>242</v>
      </c>
      <c r="G32" s="658"/>
    </row>
    <row r="33" spans="1:9" s="9" customFormat="1">
      <c r="A33" s="392" t="s">
        <v>44</v>
      </c>
      <c r="B33" s="108">
        <v>97</v>
      </c>
      <c r="C33" s="108">
        <v>32</v>
      </c>
      <c r="D33" s="108">
        <v>5</v>
      </c>
      <c r="E33" s="108">
        <v>1</v>
      </c>
      <c r="F33" s="111">
        <f t="shared" si="11"/>
        <v>135</v>
      </c>
      <c r="G33" s="658"/>
    </row>
    <row r="34" spans="1:9" s="9" customFormat="1">
      <c r="A34" s="393" t="s">
        <v>45</v>
      </c>
      <c r="B34" s="104">
        <v>43</v>
      </c>
      <c r="C34" s="104">
        <v>11</v>
      </c>
      <c r="D34" s="104">
        <v>3</v>
      </c>
      <c r="E34" s="104">
        <v>1</v>
      </c>
      <c r="F34" s="110">
        <f t="shared" si="11"/>
        <v>58</v>
      </c>
      <c r="G34" s="658"/>
    </row>
    <row r="35" spans="1:9" s="9" customFormat="1">
      <c r="A35" s="392" t="s">
        <v>46</v>
      </c>
      <c r="B35" s="108">
        <v>25</v>
      </c>
      <c r="C35" s="108">
        <v>8</v>
      </c>
      <c r="D35" s="108">
        <v>2</v>
      </c>
      <c r="E35" s="108">
        <v>0</v>
      </c>
      <c r="F35" s="111">
        <f t="shared" si="11"/>
        <v>35</v>
      </c>
      <c r="G35" s="658"/>
    </row>
    <row r="36" spans="1:9" s="9" customFormat="1" ht="13.5" thickBot="1">
      <c r="A36" s="396" t="s">
        <v>98</v>
      </c>
      <c r="B36" s="297">
        <v>47</v>
      </c>
      <c r="C36" s="297">
        <v>7</v>
      </c>
      <c r="D36" s="297">
        <v>0</v>
      </c>
      <c r="E36" s="297">
        <v>0</v>
      </c>
      <c r="F36" s="247">
        <f t="shared" si="11"/>
        <v>54</v>
      </c>
      <c r="G36" s="658"/>
    </row>
    <row r="37" spans="1:9" ht="15.75" thickTop="1">
      <c r="A37" s="146" t="s">
        <v>99</v>
      </c>
      <c r="B37" s="145"/>
      <c r="C37" s="145"/>
      <c r="D37" s="145"/>
      <c r="E37" s="145"/>
      <c r="F37" s="270" t="s">
        <v>100</v>
      </c>
      <c r="G37" s="658"/>
      <c r="H37" s="9"/>
      <c r="I37" s="9"/>
    </row>
    <row r="38" spans="1:9" ht="21" customHeight="1">
      <c r="A38" s="269" t="s">
        <v>279</v>
      </c>
      <c r="B38" s="145"/>
      <c r="C38" s="145"/>
      <c r="D38" s="145"/>
      <c r="E38" s="145"/>
      <c r="F38" s="270" t="s">
        <v>230</v>
      </c>
      <c r="G38" s="658"/>
    </row>
    <row r="39" spans="1:9" ht="9.9499999999999993" customHeight="1">
      <c r="A39" s="195"/>
      <c r="B39" s="196"/>
      <c r="C39" s="196"/>
      <c r="D39" s="196"/>
      <c r="E39" s="196"/>
      <c r="F39" s="197"/>
    </row>
  </sheetData>
  <mergeCells count="5">
    <mergeCell ref="F4:F6"/>
    <mergeCell ref="A4:A6"/>
    <mergeCell ref="F1:F2"/>
    <mergeCell ref="A1:A2"/>
    <mergeCell ref="D4:E4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I1048573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6" width="10.7109375" style="3" customWidth="1"/>
    <col min="7" max="7" width="16.7109375" style="3" customWidth="1"/>
    <col min="8" max="8" width="9.140625" style="3" customWidth="1"/>
    <col min="9" max="16384" width="9.140625" style="3"/>
  </cols>
  <sheetData>
    <row r="1" spans="1:9" ht="43.5">
      <c r="A1" s="715" t="s">
        <v>147</v>
      </c>
      <c r="B1" s="307" t="s">
        <v>450</v>
      </c>
      <c r="C1" s="193"/>
      <c r="D1" s="193"/>
      <c r="E1" s="193"/>
      <c r="F1" s="229"/>
      <c r="G1" s="716">
        <v>2021</v>
      </c>
    </row>
    <row r="2" spans="1:9" ht="29.25" customHeight="1">
      <c r="A2" s="727"/>
      <c r="B2" s="306" t="s">
        <v>451</v>
      </c>
      <c r="C2" s="194"/>
      <c r="D2" s="194"/>
      <c r="E2" s="194"/>
      <c r="F2" s="194"/>
      <c r="G2" s="716"/>
    </row>
    <row r="3" spans="1:9" s="5" customFormat="1">
      <c r="B3" s="8"/>
      <c r="C3" s="6"/>
      <c r="D3" s="6"/>
      <c r="E3" s="6"/>
      <c r="F3" s="6"/>
      <c r="G3" s="8"/>
    </row>
    <row r="4" spans="1:9" s="9" customFormat="1" ht="18.75" customHeight="1">
      <c r="A4" s="689" t="s">
        <v>5</v>
      </c>
      <c r="B4" s="409" t="s">
        <v>3</v>
      </c>
      <c r="C4" s="406"/>
      <c r="D4" s="407"/>
      <c r="E4" s="408" t="s">
        <v>4</v>
      </c>
      <c r="F4" s="687" t="s">
        <v>341</v>
      </c>
      <c r="G4" s="691" t="s">
        <v>6</v>
      </c>
    </row>
    <row r="5" spans="1:9" s="2" customFormat="1" ht="23.25" customHeight="1">
      <c r="A5" s="735"/>
      <c r="B5" s="486">
        <v>1</v>
      </c>
      <c r="C5" s="487">
        <v>2</v>
      </c>
      <c r="D5" s="487">
        <v>3</v>
      </c>
      <c r="E5" s="488">
        <v>4</v>
      </c>
      <c r="F5" s="687"/>
      <c r="G5" s="691"/>
    </row>
    <row r="6" spans="1:9" s="2" customFormat="1" ht="21" customHeight="1">
      <c r="A6" s="97" t="s">
        <v>50</v>
      </c>
      <c r="B6" s="399">
        <f>SUM(B7:B10)</f>
        <v>6103</v>
      </c>
      <c r="C6" s="399">
        <f>SUM(C7:C10)</f>
        <v>249</v>
      </c>
      <c r="D6" s="399">
        <f>SUM(D7:D10)</f>
        <v>14</v>
      </c>
      <c r="E6" s="399">
        <f>SUM(E7:E10)</f>
        <v>3</v>
      </c>
      <c r="F6" s="399">
        <f>SUM(F7:F10)</f>
        <v>6369</v>
      </c>
      <c r="G6" s="103" t="s">
        <v>19</v>
      </c>
      <c r="H6" s="658"/>
    </row>
    <row r="7" spans="1:9" s="9" customFormat="1" ht="18" customHeight="1">
      <c r="A7" s="101" t="s">
        <v>85</v>
      </c>
      <c r="B7" s="104">
        <f t="shared" ref="B7:E10" si="0">B12+B17</f>
        <v>5165</v>
      </c>
      <c r="C7" s="104">
        <f t="shared" si="0"/>
        <v>0</v>
      </c>
      <c r="D7" s="104">
        <f t="shared" si="0"/>
        <v>0</v>
      </c>
      <c r="E7" s="104">
        <f t="shared" si="0"/>
        <v>0</v>
      </c>
      <c r="F7" s="109">
        <f>SUM(B7:E7)</f>
        <v>5165</v>
      </c>
      <c r="G7" s="99" t="s">
        <v>88</v>
      </c>
      <c r="H7" s="658"/>
    </row>
    <row r="8" spans="1:9" s="9" customFormat="1" ht="18" customHeight="1">
      <c r="A8" s="102" t="s">
        <v>86</v>
      </c>
      <c r="B8" s="108">
        <f t="shared" si="0"/>
        <v>764</v>
      </c>
      <c r="C8" s="108">
        <f t="shared" si="0"/>
        <v>180</v>
      </c>
      <c r="D8" s="108">
        <f t="shared" si="0"/>
        <v>0</v>
      </c>
      <c r="E8" s="108">
        <f t="shared" si="0"/>
        <v>0</v>
      </c>
      <c r="F8" s="107">
        <f>SUM(B8:E8)</f>
        <v>944</v>
      </c>
      <c r="G8" s="100" t="s">
        <v>89</v>
      </c>
      <c r="H8" s="658"/>
    </row>
    <row r="9" spans="1:9" s="9" customFormat="1" ht="18" customHeight="1">
      <c r="A9" s="101" t="s">
        <v>87</v>
      </c>
      <c r="B9" s="104">
        <f t="shared" si="0"/>
        <v>130</v>
      </c>
      <c r="C9" s="104">
        <f t="shared" si="0"/>
        <v>47</v>
      </c>
      <c r="D9" s="104">
        <f t="shared" si="0"/>
        <v>7</v>
      </c>
      <c r="E9" s="104">
        <f t="shared" si="0"/>
        <v>0</v>
      </c>
      <c r="F9" s="109">
        <f>SUM(B9:E9)</f>
        <v>184</v>
      </c>
      <c r="G9" s="100" t="s">
        <v>90</v>
      </c>
      <c r="H9" s="658"/>
    </row>
    <row r="10" spans="1:9" s="9" customFormat="1" ht="18" customHeight="1">
      <c r="A10" s="102" t="s">
        <v>212</v>
      </c>
      <c r="B10" s="108">
        <f t="shared" si="0"/>
        <v>44</v>
      </c>
      <c r="C10" s="108">
        <f t="shared" si="0"/>
        <v>22</v>
      </c>
      <c r="D10" s="108">
        <f t="shared" si="0"/>
        <v>7</v>
      </c>
      <c r="E10" s="108">
        <f t="shared" si="0"/>
        <v>3</v>
      </c>
      <c r="F10" s="107">
        <f>SUM(B10:E10)</f>
        <v>76</v>
      </c>
      <c r="G10" s="100" t="s">
        <v>107</v>
      </c>
      <c r="H10" s="658"/>
    </row>
    <row r="11" spans="1:9" s="2" customFormat="1" ht="21" customHeight="1">
      <c r="A11" s="97" t="s">
        <v>39</v>
      </c>
      <c r="B11" s="399">
        <f>SUM(B12:B15)</f>
        <v>5254</v>
      </c>
      <c r="C11" s="399">
        <f>SUM(C12:C15)</f>
        <v>208</v>
      </c>
      <c r="D11" s="399">
        <f>SUM(D12:D15)</f>
        <v>14</v>
      </c>
      <c r="E11" s="399">
        <f>SUM(E12:E15)</f>
        <v>3</v>
      </c>
      <c r="F11" s="399">
        <f>SUM(F12:F15)</f>
        <v>5479</v>
      </c>
      <c r="G11" s="103" t="s">
        <v>17</v>
      </c>
      <c r="H11" s="658"/>
      <c r="I11" s="9"/>
    </row>
    <row r="12" spans="1:9" s="9" customFormat="1" ht="18" customHeight="1">
      <c r="A12" s="101" t="s">
        <v>85</v>
      </c>
      <c r="B12" s="104">
        <v>4384</v>
      </c>
      <c r="C12" s="104">
        <v>0</v>
      </c>
      <c r="D12" s="104">
        <v>0</v>
      </c>
      <c r="E12" s="104">
        <v>0</v>
      </c>
      <c r="F12" s="109">
        <f>SUM(B12:E12)</f>
        <v>4384</v>
      </c>
      <c r="G12" s="99" t="s">
        <v>88</v>
      </c>
      <c r="H12" s="658"/>
    </row>
    <row r="13" spans="1:9" s="9" customFormat="1" ht="18" customHeight="1">
      <c r="A13" s="102" t="s">
        <v>86</v>
      </c>
      <c r="B13" s="108">
        <v>704</v>
      </c>
      <c r="C13" s="108">
        <v>143</v>
      </c>
      <c r="D13" s="108">
        <v>0</v>
      </c>
      <c r="E13" s="108">
        <v>0</v>
      </c>
      <c r="F13" s="107">
        <f>SUM(B13:E13)</f>
        <v>847</v>
      </c>
      <c r="G13" s="100" t="s">
        <v>89</v>
      </c>
      <c r="H13" s="658"/>
    </row>
    <row r="14" spans="1:9" s="9" customFormat="1" ht="18" customHeight="1">
      <c r="A14" s="101" t="s">
        <v>87</v>
      </c>
      <c r="B14" s="104">
        <v>123</v>
      </c>
      <c r="C14" s="104">
        <v>44</v>
      </c>
      <c r="D14" s="104">
        <v>7</v>
      </c>
      <c r="E14" s="104">
        <v>0</v>
      </c>
      <c r="F14" s="109">
        <f>SUM(B14:E14)</f>
        <v>174</v>
      </c>
      <c r="G14" s="100" t="s">
        <v>90</v>
      </c>
      <c r="H14" s="658"/>
    </row>
    <row r="15" spans="1:9" s="9" customFormat="1" ht="18" customHeight="1">
      <c r="A15" s="102" t="s">
        <v>212</v>
      </c>
      <c r="B15" s="108">
        <v>43</v>
      </c>
      <c r="C15" s="108">
        <v>21</v>
      </c>
      <c r="D15" s="108">
        <v>7</v>
      </c>
      <c r="E15" s="108">
        <v>3</v>
      </c>
      <c r="F15" s="107">
        <f>SUM(B15:E15)</f>
        <v>74</v>
      </c>
      <c r="G15" s="100" t="s">
        <v>107</v>
      </c>
      <c r="H15" s="658"/>
    </row>
    <row r="16" spans="1:9" s="2" customFormat="1" ht="21" customHeight="1">
      <c r="A16" s="97" t="s">
        <v>38</v>
      </c>
      <c r="B16" s="399">
        <f>SUM(B17:B20)</f>
        <v>849</v>
      </c>
      <c r="C16" s="399">
        <f>SUM(C17:C20)</f>
        <v>41</v>
      </c>
      <c r="D16" s="399">
        <f>SUM(D17:D20)</f>
        <v>0</v>
      </c>
      <c r="E16" s="399">
        <f>SUM(E17:E20)</f>
        <v>0</v>
      </c>
      <c r="F16" s="399">
        <f>SUM(F17:F20)</f>
        <v>890</v>
      </c>
      <c r="G16" s="103" t="s">
        <v>16</v>
      </c>
      <c r="H16" s="658"/>
      <c r="I16" s="9"/>
    </row>
    <row r="17" spans="1:8" s="9" customFormat="1" ht="18" customHeight="1">
      <c r="A17" s="101" t="s">
        <v>85</v>
      </c>
      <c r="B17" s="104">
        <v>781</v>
      </c>
      <c r="C17" s="104">
        <v>0</v>
      </c>
      <c r="D17" s="104">
        <v>0</v>
      </c>
      <c r="E17" s="104">
        <v>0</v>
      </c>
      <c r="F17" s="109">
        <f>SUM(B17:E17)</f>
        <v>781</v>
      </c>
      <c r="G17" s="99" t="s">
        <v>88</v>
      </c>
      <c r="H17" s="658"/>
    </row>
    <row r="18" spans="1:8" s="9" customFormat="1" ht="18" customHeight="1">
      <c r="A18" s="102" t="s">
        <v>86</v>
      </c>
      <c r="B18" s="108">
        <v>60</v>
      </c>
      <c r="C18" s="108">
        <v>37</v>
      </c>
      <c r="D18" s="108">
        <v>0</v>
      </c>
      <c r="E18" s="108">
        <v>0</v>
      </c>
      <c r="F18" s="107">
        <f>SUM(B18:E18)</f>
        <v>97</v>
      </c>
      <c r="G18" s="100" t="s">
        <v>89</v>
      </c>
      <c r="H18" s="658"/>
    </row>
    <row r="19" spans="1:8" s="9" customFormat="1" ht="18" customHeight="1">
      <c r="A19" s="101" t="s">
        <v>87</v>
      </c>
      <c r="B19" s="104">
        <v>7</v>
      </c>
      <c r="C19" s="104">
        <v>3</v>
      </c>
      <c r="D19" s="104">
        <v>0</v>
      </c>
      <c r="E19" s="104">
        <v>0</v>
      </c>
      <c r="F19" s="109">
        <f>SUM(B19:E19)</f>
        <v>10</v>
      </c>
      <c r="G19" s="100" t="s">
        <v>90</v>
      </c>
      <c r="H19" s="658"/>
    </row>
    <row r="20" spans="1:8" s="9" customFormat="1" ht="18" customHeight="1" thickBot="1">
      <c r="A20" s="237" t="s">
        <v>212</v>
      </c>
      <c r="B20" s="235">
        <v>1</v>
      </c>
      <c r="C20" s="235">
        <v>1</v>
      </c>
      <c r="D20" s="235">
        <v>0</v>
      </c>
      <c r="E20" s="235">
        <v>0</v>
      </c>
      <c r="F20" s="236">
        <f>SUM(B20:E20)</f>
        <v>2</v>
      </c>
      <c r="G20" s="242" t="s">
        <v>107</v>
      </c>
      <c r="H20" s="658"/>
    </row>
    <row r="21" spans="1:8" ht="15.75" thickTop="1">
      <c r="A21" s="146" t="s">
        <v>99</v>
      </c>
      <c r="B21" s="145"/>
      <c r="C21" s="145"/>
      <c r="D21" s="145"/>
      <c r="E21" s="145"/>
      <c r="F21" s="168"/>
      <c r="G21" s="270" t="s">
        <v>100</v>
      </c>
      <c r="H21" s="658"/>
    </row>
    <row r="22" spans="1:8" ht="21" customHeight="1">
      <c r="A22" s="269" t="s">
        <v>279</v>
      </c>
      <c r="B22" s="145"/>
      <c r="C22" s="145"/>
      <c r="D22" s="145"/>
      <c r="E22" s="145"/>
      <c r="G22" s="270" t="s">
        <v>230</v>
      </c>
      <c r="H22" s="658"/>
    </row>
    <row r="23" spans="1:8" ht="9.9499999999999993" customHeight="1">
      <c r="A23" s="195"/>
      <c r="B23" s="196"/>
      <c r="C23" s="196"/>
      <c r="D23" s="196"/>
      <c r="E23" s="196"/>
      <c r="F23" s="196"/>
      <c r="G23" s="197"/>
    </row>
    <row r="29" spans="1:8">
      <c r="B29" s="15"/>
    </row>
    <row r="1048564" spans="1:6">
      <c r="A1048564" s="572"/>
      <c r="B1048564" s="572"/>
      <c r="C1048564" s="572"/>
      <c r="D1048564" s="572"/>
      <c r="E1048564" s="572"/>
      <c r="F1048564" s="572"/>
    </row>
    <row r="1048565" spans="1:6">
      <c r="A1048565" s="572"/>
      <c r="B1048565" s="572"/>
      <c r="C1048565" s="572"/>
      <c r="D1048565" s="572"/>
      <c r="E1048565" s="572"/>
      <c r="F1048565" s="572"/>
    </row>
    <row r="1048566" spans="1:6">
      <c r="A1048566" s="572"/>
      <c r="B1048566" s="572"/>
      <c r="C1048566" s="572"/>
      <c r="D1048566" s="572"/>
      <c r="E1048566" s="572"/>
      <c r="F1048566" s="572"/>
    </row>
    <row r="1048567" spans="1:6">
      <c r="A1048567" s="572"/>
      <c r="B1048567" s="572"/>
      <c r="C1048567" s="572"/>
      <c r="D1048567" s="572"/>
      <c r="E1048567" s="572"/>
      <c r="F1048567" s="572"/>
    </row>
    <row r="1048568" spans="1:6">
      <c r="A1048568" s="572"/>
      <c r="B1048568" s="572"/>
      <c r="C1048568" s="572"/>
      <c r="D1048568" s="572"/>
      <c r="E1048568" s="572"/>
      <c r="F1048568" s="572"/>
    </row>
    <row r="1048569" spans="1:6">
      <c r="A1048569" s="572"/>
      <c r="B1048569" s="572"/>
      <c r="C1048569" s="572"/>
      <c r="D1048569" s="572"/>
      <c r="E1048569" s="572"/>
      <c r="F1048569" s="572"/>
    </row>
    <row r="1048570" spans="1:6">
      <c r="A1048570" s="572"/>
      <c r="B1048570" s="572">
        <v>1</v>
      </c>
      <c r="C1048570" s="572">
        <v>2</v>
      </c>
      <c r="D1048570" s="572">
        <v>3</v>
      </c>
      <c r="E1048570" s="572">
        <v>4</v>
      </c>
      <c r="F1048570" s="572"/>
    </row>
    <row r="1048571" spans="1:6" ht="15.75">
      <c r="A1048571" s="637" t="s">
        <v>165</v>
      </c>
      <c r="B1048571" s="638">
        <f>(B16/$F$16)*100</f>
        <v>95.393258426966284</v>
      </c>
      <c r="C1048571" s="638">
        <f>(C16/$F$16)*100</f>
        <v>4.606741573033708</v>
      </c>
      <c r="D1048571" s="638">
        <f>(D16/$F$16)*100</f>
        <v>0</v>
      </c>
      <c r="E1048571" s="638">
        <f>(E16/$F$16)*100</f>
        <v>0</v>
      </c>
      <c r="F1048571" s="572"/>
    </row>
    <row r="1048572" spans="1:6" ht="15.75">
      <c r="A1048572" s="637" t="s">
        <v>164</v>
      </c>
      <c r="B1048572" s="574">
        <f>(B11/$F$11)*100</f>
        <v>95.893411206424531</v>
      </c>
      <c r="C1048572" s="574">
        <f>(C11/$F$11)*100</f>
        <v>3.7963131958386569</v>
      </c>
      <c r="D1048572" s="574">
        <f>(D11/$F$11)*100</f>
        <v>0.25552108048914035</v>
      </c>
      <c r="E1048572" s="574">
        <f>(E11/$F$11)*100</f>
        <v>5.475451724767294E-2</v>
      </c>
      <c r="F1048572" s="572"/>
    </row>
    <row r="1048573" spans="1:6">
      <c r="A1048573" s="572"/>
      <c r="B1048573" s="572"/>
      <c r="C1048573" s="572"/>
      <c r="D1048573" s="572"/>
      <c r="E1048573" s="572"/>
      <c r="F1048573" s="572"/>
    </row>
  </sheetData>
  <mergeCells count="5">
    <mergeCell ref="A4:A5"/>
    <mergeCell ref="G4:G5"/>
    <mergeCell ref="G1:G2"/>
    <mergeCell ref="A1:A2"/>
    <mergeCell ref="F4:F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23" max="6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4E81-5D73-41EC-88DE-0B30CC3763BB}">
  <sheetPr>
    <tabColor rgb="FFDBD0AD"/>
  </sheetPr>
  <dimension ref="A1:N1048538"/>
  <sheetViews>
    <sheetView showGridLines="0" rightToLeft="1" zoomScaleNormal="100" zoomScaleSheetLayoutView="100" workbookViewId="0">
      <selection activeCell="O3" sqref="O3"/>
    </sheetView>
  </sheetViews>
  <sheetFormatPr defaultColWidth="9.140625" defaultRowHeight="12.75"/>
  <cols>
    <col min="1" max="12" width="6.7109375" style="3" customWidth="1"/>
    <col min="13" max="13" width="7.7109375" style="3" customWidth="1"/>
    <col min="14" max="16384" width="9.140625" style="3"/>
  </cols>
  <sheetData>
    <row r="1" spans="1:14" ht="18" customHeight="1">
      <c r="A1" s="202" t="s">
        <v>374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201"/>
    </row>
    <row r="2" spans="1:14" ht="21" customHeight="1">
      <c r="A2" s="320" t="s">
        <v>563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201"/>
    </row>
    <row r="3" spans="1:14" ht="21" customHeight="1">
      <c r="A3" s="277" t="s">
        <v>564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201"/>
    </row>
    <row r="5" spans="1:14">
      <c r="B5" s="15"/>
    </row>
    <row r="1048537" spans="1:5" ht="15.75">
      <c r="A1048537" s="174"/>
      <c r="B1048537" s="160"/>
      <c r="C1048537" s="160"/>
      <c r="D1048537" s="160"/>
      <c r="E1048537" s="160"/>
    </row>
    <row r="1048538" spans="1:5" ht="15.75">
      <c r="A1048538" s="174"/>
      <c r="B1048538" s="153"/>
      <c r="C1048538" s="153"/>
      <c r="D1048538" s="153"/>
      <c r="E1048538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G35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0.85546875" style="3" customWidth="1"/>
    <col min="2" max="6" width="11.7109375" style="3" customWidth="1"/>
    <col min="7" max="16384" width="9.140625" style="3"/>
  </cols>
  <sheetData>
    <row r="1" spans="1:7" s="5" customFormat="1" ht="43.5">
      <c r="A1" s="715" t="s">
        <v>148</v>
      </c>
      <c r="B1" s="307" t="s">
        <v>454</v>
      </c>
      <c r="C1" s="193"/>
      <c r="D1" s="193"/>
      <c r="E1" s="193"/>
      <c r="F1" s="716">
        <v>2021</v>
      </c>
    </row>
    <row r="2" spans="1:7" s="5" customFormat="1" ht="28.5">
      <c r="A2" s="727"/>
      <c r="B2" s="306" t="s">
        <v>455</v>
      </c>
      <c r="C2" s="194"/>
      <c r="D2" s="194"/>
      <c r="E2" s="194"/>
      <c r="F2" s="716"/>
    </row>
    <row r="3" spans="1:7" s="5" customFormat="1">
      <c r="A3" s="45"/>
      <c r="B3" s="45"/>
      <c r="C3" s="45"/>
      <c r="D3" s="45"/>
      <c r="E3" s="45"/>
      <c r="F3" s="31"/>
    </row>
    <row r="4" spans="1:7" s="9" customFormat="1" ht="18.75">
      <c r="A4" s="410" t="s">
        <v>565</v>
      </c>
      <c r="B4" s="409" t="s">
        <v>3</v>
      </c>
      <c r="C4" s="406"/>
      <c r="D4" s="407"/>
      <c r="E4" s="408" t="s">
        <v>4</v>
      </c>
      <c r="F4" s="411" t="s">
        <v>240</v>
      </c>
    </row>
    <row r="5" spans="1:7" s="2" customFormat="1" ht="18" customHeight="1">
      <c r="A5" s="489" t="s">
        <v>71</v>
      </c>
      <c r="B5" s="486">
        <v>1</v>
      </c>
      <c r="C5" s="487">
        <v>2</v>
      </c>
      <c r="D5" s="487">
        <v>3</v>
      </c>
      <c r="E5" s="488">
        <v>4</v>
      </c>
      <c r="F5" s="490" t="s">
        <v>19</v>
      </c>
      <c r="G5" s="9"/>
    </row>
    <row r="6" spans="1:7" s="2" customFormat="1" ht="21" customHeight="1">
      <c r="A6" s="295" t="s">
        <v>605</v>
      </c>
      <c r="B6" s="338">
        <f>SUM(B7:B14)</f>
        <v>6103</v>
      </c>
      <c r="C6" s="338">
        <f t="shared" ref="C6:F6" si="0">SUM(C7:C14)</f>
        <v>249</v>
      </c>
      <c r="D6" s="338">
        <f t="shared" si="0"/>
        <v>14</v>
      </c>
      <c r="E6" s="338">
        <f t="shared" si="0"/>
        <v>3</v>
      </c>
      <c r="F6" s="338">
        <f t="shared" si="0"/>
        <v>6369</v>
      </c>
      <c r="G6" s="658"/>
    </row>
    <row r="7" spans="1:7" s="9" customFormat="1" ht="15" customHeight="1">
      <c r="A7" s="393" t="s">
        <v>42</v>
      </c>
      <c r="B7" s="104">
        <f t="shared" ref="B7:F14" si="1">B16+B25</f>
        <v>98</v>
      </c>
      <c r="C7" s="104">
        <f t="shared" si="1"/>
        <v>0</v>
      </c>
      <c r="D7" s="104">
        <f t="shared" si="1"/>
        <v>0</v>
      </c>
      <c r="E7" s="104">
        <f t="shared" si="1"/>
        <v>0</v>
      </c>
      <c r="F7" s="110">
        <f t="shared" si="1"/>
        <v>98</v>
      </c>
      <c r="G7" s="658"/>
    </row>
    <row r="8" spans="1:7" s="9" customFormat="1" ht="15" customHeight="1">
      <c r="A8" s="392" t="s">
        <v>60</v>
      </c>
      <c r="B8" s="108">
        <f t="shared" si="1"/>
        <v>1543</v>
      </c>
      <c r="C8" s="108">
        <f t="shared" si="1"/>
        <v>3</v>
      </c>
      <c r="D8" s="108">
        <f t="shared" si="1"/>
        <v>0</v>
      </c>
      <c r="E8" s="108">
        <f t="shared" si="1"/>
        <v>0</v>
      </c>
      <c r="F8" s="111">
        <f t="shared" si="1"/>
        <v>1546</v>
      </c>
      <c r="G8" s="658"/>
    </row>
    <row r="9" spans="1:7" s="9" customFormat="1" ht="15" customHeight="1">
      <c r="A9" s="392" t="s">
        <v>43</v>
      </c>
      <c r="B9" s="108">
        <f t="shared" si="1"/>
        <v>2455</v>
      </c>
      <c r="C9" s="108">
        <f t="shared" si="1"/>
        <v>20</v>
      </c>
      <c r="D9" s="108">
        <f t="shared" si="1"/>
        <v>1</v>
      </c>
      <c r="E9" s="108">
        <f t="shared" si="1"/>
        <v>0</v>
      </c>
      <c r="F9" s="110">
        <f t="shared" si="1"/>
        <v>2476</v>
      </c>
      <c r="G9" s="658"/>
    </row>
    <row r="10" spans="1:7" s="9" customFormat="1" ht="15" customHeight="1">
      <c r="A10" s="393" t="s">
        <v>61</v>
      </c>
      <c r="B10" s="104">
        <f t="shared" si="1"/>
        <v>1130</v>
      </c>
      <c r="C10" s="104">
        <f t="shared" si="1"/>
        <v>47</v>
      </c>
      <c r="D10" s="104">
        <f t="shared" si="1"/>
        <v>0</v>
      </c>
      <c r="E10" s="104">
        <f t="shared" si="1"/>
        <v>0</v>
      </c>
      <c r="F10" s="111">
        <f t="shared" si="1"/>
        <v>1177</v>
      </c>
      <c r="G10" s="658"/>
    </row>
    <row r="11" spans="1:7" s="9" customFormat="1" ht="15" customHeight="1">
      <c r="A11" s="392" t="s">
        <v>44</v>
      </c>
      <c r="B11" s="108">
        <f t="shared" si="1"/>
        <v>412</v>
      </c>
      <c r="C11" s="108">
        <f t="shared" si="1"/>
        <v>46</v>
      </c>
      <c r="D11" s="108">
        <f t="shared" si="1"/>
        <v>1</v>
      </c>
      <c r="E11" s="108">
        <f t="shared" si="1"/>
        <v>0</v>
      </c>
      <c r="F11" s="110">
        <f t="shared" si="1"/>
        <v>459</v>
      </c>
      <c r="G11" s="658"/>
    </row>
    <row r="12" spans="1:7" s="9" customFormat="1" ht="15" customHeight="1">
      <c r="A12" s="392" t="s">
        <v>45</v>
      </c>
      <c r="B12" s="108">
        <f t="shared" si="1"/>
        <v>191</v>
      </c>
      <c r="C12" s="108">
        <f t="shared" si="1"/>
        <v>46</v>
      </c>
      <c r="D12" s="108">
        <f t="shared" si="1"/>
        <v>3</v>
      </c>
      <c r="E12" s="108">
        <f t="shared" si="1"/>
        <v>0</v>
      </c>
      <c r="F12" s="111">
        <f t="shared" si="1"/>
        <v>240</v>
      </c>
      <c r="G12" s="658"/>
    </row>
    <row r="13" spans="1:7" s="9" customFormat="1" ht="15" customHeight="1">
      <c r="A13" s="393" t="s">
        <v>46</v>
      </c>
      <c r="B13" s="104">
        <f t="shared" si="1"/>
        <v>100</v>
      </c>
      <c r="C13" s="104">
        <f t="shared" si="1"/>
        <v>38</v>
      </c>
      <c r="D13" s="104">
        <f t="shared" si="1"/>
        <v>3</v>
      </c>
      <c r="E13" s="104">
        <f t="shared" si="1"/>
        <v>1</v>
      </c>
      <c r="F13" s="110">
        <f t="shared" si="1"/>
        <v>142</v>
      </c>
      <c r="G13" s="658"/>
    </row>
    <row r="14" spans="1:7" s="9" customFormat="1" ht="15" customHeight="1">
      <c r="A14" s="392" t="s">
        <v>98</v>
      </c>
      <c r="B14" s="116">
        <f t="shared" si="1"/>
        <v>174</v>
      </c>
      <c r="C14" s="116">
        <f t="shared" si="1"/>
        <v>49</v>
      </c>
      <c r="D14" s="116">
        <f t="shared" si="1"/>
        <v>6</v>
      </c>
      <c r="E14" s="116">
        <f t="shared" si="1"/>
        <v>2</v>
      </c>
      <c r="F14" s="117">
        <f t="shared" si="1"/>
        <v>231</v>
      </c>
      <c r="G14" s="658"/>
    </row>
    <row r="15" spans="1:7" s="2" customFormat="1" ht="21" customHeight="1">
      <c r="A15" s="97" t="s">
        <v>607</v>
      </c>
      <c r="B15" s="338">
        <f>SUM(B16:B23)</f>
        <v>5254</v>
      </c>
      <c r="C15" s="338">
        <f t="shared" ref="C15" si="2">SUM(C16:C23)</f>
        <v>208</v>
      </c>
      <c r="D15" s="338">
        <f t="shared" ref="D15" si="3">SUM(D16:D23)</f>
        <v>14</v>
      </c>
      <c r="E15" s="338">
        <f t="shared" ref="E15" si="4">SUM(E16:E23)</f>
        <v>3</v>
      </c>
      <c r="F15" s="338">
        <f t="shared" ref="F15" si="5">SUM(F16:F23)</f>
        <v>5479</v>
      </c>
      <c r="G15" s="658"/>
    </row>
    <row r="16" spans="1:7" s="9" customFormat="1" ht="15" customHeight="1">
      <c r="A16" s="393" t="s">
        <v>42</v>
      </c>
      <c r="B16" s="104">
        <v>78</v>
      </c>
      <c r="C16" s="104">
        <v>0</v>
      </c>
      <c r="D16" s="104">
        <v>0</v>
      </c>
      <c r="E16" s="104">
        <v>0</v>
      </c>
      <c r="F16" s="110">
        <f>SUM(B16:E16)</f>
        <v>78</v>
      </c>
      <c r="G16" s="658"/>
    </row>
    <row r="17" spans="1:7" s="9" customFormat="1" ht="15" customHeight="1">
      <c r="A17" s="392" t="s">
        <v>60</v>
      </c>
      <c r="B17" s="108">
        <v>1426</v>
      </c>
      <c r="C17" s="108">
        <v>3</v>
      </c>
      <c r="D17" s="108">
        <v>0</v>
      </c>
      <c r="E17" s="108">
        <v>0</v>
      </c>
      <c r="F17" s="111">
        <f t="shared" ref="F17:F23" si="6">SUM(B17:E17)</f>
        <v>1429</v>
      </c>
      <c r="G17" s="658"/>
    </row>
    <row r="18" spans="1:7" s="9" customFormat="1" ht="15" customHeight="1">
      <c r="A18" s="392" t="s">
        <v>43</v>
      </c>
      <c r="B18" s="108">
        <v>2145</v>
      </c>
      <c r="C18" s="108">
        <v>18</v>
      </c>
      <c r="D18" s="108">
        <v>1</v>
      </c>
      <c r="E18" s="108">
        <v>0</v>
      </c>
      <c r="F18" s="110">
        <f t="shared" si="6"/>
        <v>2164</v>
      </c>
      <c r="G18" s="658"/>
    </row>
    <row r="19" spans="1:7" s="9" customFormat="1" ht="15" customHeight="1">
      <c r="A19" s="393" t="s">
        <v>61</v>
      </c>
      <c r="B19" s="104">
        <v>884</v>
      </c>
      <c r="C19" s="104">
        <v>37</v>
      </c>
      <c r="D19" s="104">
        <v>0</v>
      </c>
      <c r="E19" s="104">
        <v>0</v>
      </c>
      <c r="F19" s="111">
        <f t="shared" si="6"/>
        <v>921</v>
      </c>
      <c r="G19" s="658"/>
    </row>
    <row r="20" spans="1:7" s="9" customFormat="1" ht="15" customHeight="1">
      <c r="A20" s="392" t="s">
        <v>44</v>
      </c>
      <c r="B20" s="108">
        <v>327</v>
      </c>
      <c r="C20" s="108">
        <v>40</v>
      </c>
      <c r="D20" s="108">
        <v>1</v>
      </c>
      <c r="E20" s="108">
        <v>0</v>
      </c>
      <c r="F20" s="110">
        <f t="shared" si="6"/>
        <v>368</v>
      </c>
      <c r="G20" s="658"/>
    </row>
    <row r="21" spans="1:7" s="9" customFormat="1" ht="15" customHeight="1">
      <c r="A21" s="392" t="s">
        <v>45</v>
      </c>
      <c r="B21" s="108">
        <v>158</v>
      </c>
      <c r="C21" s="108">
        <v>36</v>
      </c>
      <c r="D21" s="108">
        <v>3</v>
      </c>
      <c r="E21" s="108">
        <v>0</v>
      </c>
      <c r="F21" s="111">
        <f t="shared" si="6"/>
        <v>197</v>
      </c>
      <c r="G21" s="658"/>
    </row>
    <row r="22" spans="1:7" s="9" customFormat="1" ht="15" customHeight="1">
      <c r="A22" s="393" t="s">
        <v>46</v>
      </c>
      <c r="B22" s="104">
        <v>79</v>
      </c>
      <c r="C22" s="104">
        <v>31</v>
      </c>
      <c r="D22" s="104">
        <v>3</v>
      </c>
      <c r="E22" s="104">
        <v>1</v>
      </c>
      <c r="F22" s="110">
        <f t="shared" si="6"/>
        <v>114</v>
      </c>
      <c r="G22" s="658"/>
    </row>
    <row r="23" spans="1:7" s="9" customFormat="1" ht="15" customHeight="1">
      <c r="A23" s="392" t="s">
        <v>98</v>
      </c>
      <c r="B23" s="116">
        <v>157</v>
      </c>
      <c r="C23" s="116">
        <v>43</v>
      </c>
      <c r="D23" s="116">
        <v>6</v>
      </c>
      <c r="E23" s="116">
        <v>2</v>
      </c>
      <c r="F23" s="117">
        <f t="shared" si="6"/>
        <v>208</v>
      </c>
      <c r="G23" s="658"/>
    </row>
    <row r="24" spans="1:7" s="2" customFormat="1" ht="21" customHeight="1">
      <c r="A24" s="97" t="s">
        <v>606</v>
      </c>
      <c r="B24" s="338">
        <f>SUM(B25:B32)</f>
        <v>849</v>
      </c>
      <c r="C24" s="338">
        <f t="shared" ref="C24" si="7">SUM(C25:C32)</f>
        <v>41</v>
      </c>
      <c r="D24" s="338">
        <f t="shared" ref="D24" si="8">SUM(D25:D32)</f>
        <v>0</v>
      </c>
      <c r="E24" s="338">
        <f t="shared" ref="E24" si="9">SUM(E25:E32)</f>
        <v>0</v>
      </c>
      <c r="F24" s="338">
        <f t="shared" ref="F24" si="10">SUM(F25:F32)</f>
        <v>890</v>
      </c>
      <c r="G24" s="658"/>
    </row>
    <row r="25" spans="1:7" s="9" customFormat="1" ht="15" customHeight="1">
      <c r="A25" s="393" t="s">
        <v>42</v>
      </c>
      <c r="B25" s="104">
        <v>20</v>
      </c>
      <c r="C25" s="104">
        <v>0</v>
      </c>
      <c r="D25" s="104">
        <v>0</v>
      </c>
      <c r="E25" s="104">
        <v>0</v>
      </c>
      <c r="F25" s="110">
        <f>SUM(B25:E25)</f>
        <v>20</v>
      </c>
      <c r="G25" s="658"/>
    </row>
    <row r="26" spans="1:7" s="9" customFormat="1" ht="15" customHeight="1">
      <c r="A26" s="392" t="s">
        <v>60</v>
      </c>
      <c r="B26" s="108">
        <v>117</v>
      </c>
      <c r="C26" s="108">
        <v>0</v>
      </c>
      <c r="D26" s="108">
        <v>0</v>
      </c>
      <c r="E26" s="108">
        <v>0</v>
      </c>
      <c r="F26" s="111">
        <f t="shared" ref="F26:F32" si="11">SUM(B26:E26)</f>
        <v>117</v>
      </c>
      <c r="G26" s="658"/>
    </row>
    <row r="27" spans="1:7" s="9" customFormat="1" ht="15" customHeight="1">
      <c r="A27" s="392" t="s">
        <v>43</v>
      </c>
      <c r="B27" s="108">
        <v>310</v>
      </c>
      <c r="C27" s="108">
        <v>2</v>
      </c>
      <c r="D27" s="108">
        <v>0</v>
      </c>
      <c r="E27" s="108">
        <v>0</v>
      </c>
      <c r="F27" s="110">
        <f t="shared" si="11"/>
        <v>312</v>
      </c>
      <c r="G27" s="658"/>
    </row>
    <row r="28" spans="1:7" s="9" customFormat="1" ht="15" customHeight="1">
      <c r="A28" s="393" t="s">
        <v>61</v>
      </c>
      <c r="B28" s="104">
        <v>246</v>
      </c>
      <c r="C28" s="104">
        <v>10</v>
      </c>
      <c r="D28" s="104">
        <v>0</v>
      </c>
      <c r="E28" s="104">
        <v>0</v>
      </c>
      <c r="F28" s="111">
        <f t="shared" si="11"/>
        <v>256</v>
      </c>
      <c r="G28" s="658"/>
    </row>
    <row r="29" spans="1:7" s="9" customFormat="1" ht="15" customHeight="1">
      <c r="A29" s="392" t="s">
        <v>44</v>
      </c>
      <c r="B29" s="108">
        <v>85</v>
      </c>
      <c r="C29" s="108">
        <v>6</v>
      </c>
      <c r="D29" s="108">
        <v>0</v>
      </c>
      <c r="E29" s="108">
        <v>0</v>
      </c>
      <c r="F29" s="110">
        <f t="shared" si="11"/>
        <v>91</v>
      </c>
      <c r="G29" s="658"/>
    </row>
    <row r="30" spans="1:7" s="9" customFormat="1" ht="15" customHeight="1">
      <c r="A30" s="392" t="s">
        <v>45</v>
      </c>
      <c r="B30" s="108">
        <v>33</v>
      </c>
      <c r="C30" s="108">
        <v>10</v>
      </c>
      <c r="D30" s="108">
        <v>0</v>
      </c>
      <c r="E30" s="108">
        <v>0</v>
      </c>
      <c r="F30" s="111">
        <f t="shared" si="11"/>
        <v>43</v>
      </c>
      <c r="G30" s="658"/>
    </row>
    <row r="31" spans="1:7" s="9" customFormat="1" ht="15" customHeight="1">
      <c r="A31" s="393" t="s">
        <v>46</v>
      </c>
      <c r="B31" s="104">
        <v>21</v>
      </c>
      <c r="C31" s="104">
        <v>7</v>
      </c>
      <c r="D31" s="104">
        <v>0</v>
      </c>
      <c r="E31" s="104">
        <v>0</v>
      </c>
      <c r="F31" s="110">
        <f t="shared" si="11"/>
        <v>28</v>
      </c>
      <c r="G31" s="658"/>
    </row>
    <row r="32" spans="1:7" s="9" customFormat="1" ht="15" customHeight="1" thickBot="1">
      <c r="A32" s="396" t="s">
        <v>98</v>
      </c>
      <c r="B32" s="297">
        <v>17</v>
      </c>
      <c r="C32" s="297">
        <v>6</v>
      </c>
      <c r="D32" s="297">
        <v>0</v>
      </c>
      <c r="E32" s="297">
        <v>0</v>
      </c>
      <c r="F32" s="247">
        <f t="shared" si="11"/>
        <v>23</v>
      </c>
      <c r="G32" s="658"/>
    </row>
    <row r="33" spans="1:7" ht="15" customHeight="1" thickTop="1">
      <c r="A33" s="146" t="s">
        <v>99</v>
      </c>
      <c r="B33" s="145"/>
      <c r="C33" s="145"/>
      <c r="D33" s="145"/>
      <c r="E33" s="145"/>
      <c r="F33" s="270" t="s">
        <v>100</v>
      </c>
      <c r="G33" s="658"/>
    </row>
    <row r="34" spans="1:7" ht="21" customHeight="1">
      <c r="A34" s="269" t="s">
        <v>279</v>
      </c>
      <c r="B34" s="145"/>
      <c r="C34" s="145"/>
      <c r="D34" s="145"/>
      <c r="E34" s="145"/>
      <c r="F34" s="270" t="s">
        <v>230</v>
      </c>
      <c r="G34" s="658"/>
    </row>
    <row r="35" spans="1:7" ht="9.9499999999999993" customHeight="1">
      <c r="A35" s="195"/>
      <c r="B35" s="196"/>
      <c r="C35" s="196"/>
      <c r="D35" s="196"/>
      <c r="E35" s="196"/>
      <c r="F35" s="197"/>
    </row>
  </sheetData>
  <mergeCells count="2">
    <mergeCell ref="F1:F2"/>
    <mergeCell ref="A1:A2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23" max="5" man="1"/>
  </rowBreak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H2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1.28515625" style="3" customWidth="1"/>
    <col min="2" max="5" width="11.7109375" style="3" customWidth="1"/>
    <col min="6" max="6" width="10.28515625" style="3" customWidth="1"/>
    <col min="7" max="7" width="21.28515625" style="3" customWidth="1"/>
    <col min="8" max="16384" width="9.140625" style="3"/>
  </cols>
  <sheetData>
    <row r="1" spans="1:8" s="5" customFormat="1" ht="43.5">
      <c r="A1" s="715" t="s">
        <v>150</v>
      </c>
      <c r="B1" s="307" t="s">
        <v>452</v>
      </c>
      <c r="C1" s="193"/>
      <c r="D1" s="193"/>
      <c r="E1" s="193"/>
      <c r="F1" s="229"/>
      <c r="G1" s="716">
        <v>2021</v>
      </c>
    </row>
    <row r="2" spans="1:8" s="5" customFormat="1" ht="28.5">
      <c r="A2" s="727"/>
      <c r="B2" s="306" t="s">
        <v>453</v>
      </c>
      <c r="C2" s="194"/>
      <c r="D2" s="194"/>
      <c r="E2" s="194"/>
      <c r="F2" s="194"/>
      <c r="G2" s="716"/>
    </row>
    <row r="3" spans="1:8" s="5" customFormat="1" ht="12" customHeight="1">
      <c r="A3" s="7"/>
      <c r="B3" s="8"/>
      <c r="C3" s="6"/>
      <c r="D3" s="6"/>
      <c r="E3" s="6"/>
      <c r="F3" s="6"/>
      <c r="G3" s="8"/>
    </row>
    <row r="4" spans="1:8" s="64" customFormat="1" ht="18.75" customHeight="1">
      <c r="A4" s="694" t="s">
        <v>124</v>
      </c>
      <c r="B4" s="409" t="s">
        <v>3</v>
      </c>
      <c r="C4" s="406"/>
      <c r="D4" s="407"/>
      <c r="E4" s="408" t="s">
        <v>4</v>
      </c>
      <c r="F4" s="687" t="s">
        <v>341</v>
      </c>
      <c r="G4" s="691" t="s">
        <v>67</v>
      </c>
    </row>
    <row r="5" spans="1:8" s="65" customFormat="1" ht="24.75" customHeight="1">
      <c r="A5" s="694"/>
      <c r="B5" s="486">
        <v>1</v>
      </c>
      <c r="C5" s="487">
        <v>2</v>
      </c>
      <c r="D5" s="487">
        <v>3</v>
      </c>
      <c r="E5" s="488">
        <v>4</v>
      </c>
      <c r="F5" s="687"/>
      <c r="G5" s="691"/>
    </row>
    <row r="6" spans="1:8" s="2" customFormat="1" ht="21" customHeight="1">
      <c r="A6" s="97" t="s">
        <v>50</v>
      </c>
      <c r="B6" s="119">
        <f>SUM(B7:B11)</f>
        <v>6103</v>
      </c>
      <c r="C6" s="119">
        <f>SUM(C7:C11)</f>
        <v>249</v>
      </c>
      <c r="D6" s="119">
        <f>SUM(D7:D11)</f>
        <v>14</v>
      </c>
      <c r="E6" s="119">
        <f>SUM(E7:E11)</f>
        <v>3</v>
      </c>
      <c r="F6" s="119">
        <f>SUM(F7:F11)</f>
        <v>6369</v>
      </c>
      <c r="G6" s="103" t="s">
        <v>19</v>
      </c>
      <c r="H6" s="658"/>
    </row>
    <row r="7" spans="1:8" s="9" customFormat="1" ht="18" customHeight="1">
      <c r="A7" s="101" t="s">
        <v>251</v>
      </c>
      <c r="B7" s="104">
        <f t="shared" ref="B7:F11" si="0">B13+B19</f>
        <v>3</v>
      </c>
      <c r="C7" s="104">
        <f t="shared" si="0"/>
        <v>0</v>
      </c>
      <c r="D7" s="104">
        <f t="shared" si="0"/>
        <v>0</v>
      </c>
      <c r="E7" s="104">
        <f t="shared" si="0"/>
        <v>2</v>
      </c>
      <c r="F7" s="105">
        <f t="shared" si="0"/>
        <v>5</v>
      </c>
      <c r="G7" s="99" t="s">
        <v>118</v>
      </c>
      <c r="H7" s="658"/>
    </row>
    <row r="8" spans="1:8" s="9" customFormat="1" ht="18" customHeight="1">
      <c r="A8" s="102" t="s">
        <v>252</v>
      </c>
      <c r="B8" s="108">
        <f t="shared" si="0"/>
        <v>51</v>
      </c>
      <c r="C8" s="108">
        <f t="shared" si="0"/>
        <v>7</v>
      </c>
      <c r="D8" s="108">
        <f t="shared" si="0"/>
        <v>2</v>
      </c>
      <c r="E8" s="108">
        <f t="shared" si="0"/>
        <v>0</v>
      </c>
      <c r="F8" s="106">
        <f t="shared" si="0"/>
        <v>60</v>
      </c>
      <c r="G8" s="100" t="s">
        <v>78</v>
      </c>
      <c r="H8" s="658"/>
    </row>
    <row r="9" spans="1:8" s="9" customFormat="1" ht="18" customHeight="1">
      <c r="A9" s="101" t="s">
        <v>65</v>
      </c>
      <c r="B9" s="104">
        <f t="shared" si="0"/>
        <v>429</v>
      </c>
      <c r="C9" s="104">
        <f t="shared" si="0"/>
        <v>30</v>
      </c>
      <c r="D9" s="104">
        <f t="shared" si="0"/>
        <v>0</v>
      </c>
      <c r="E9" s="104">
        <f t="shared" si="0"/>
        <v>0</v>
      </c>
      <c r="F9" s="105">
        <f t="shared" si="0"/>
        <v>459</v>
      </c>
      <c r="G9" s="99" t="s">
        <v>79</v>
      </c>
      <c r="H9" s="658"/>
    </row>
    <row r="10" spans="1:8" s="9" customFormat="1" ht="18" customHeight="1">
      <c r="A10" s="102" t="s">
        <v>66</v>
      </c>
      <c r="B10" s="108">
        <f t="shared" si="0"/>
        <v>2314</v>
      </c>
      <c r="C10" s="108">
        <f t="shared" si="0"/>
        <v>110</v>
      </c>
      <c r="D10" s="108">
        <f t="shared" si="0"/>
        <v>11</v>
      </c>
      <c r="E10" s="108">
        <f t="shared" si="0"/>
        <v>1</v>
      </c>
      <c r="F10" s="106">
        <f t="shared" si="0"/>
        <v>2436</v>
      </c>
      <c r="G10" s="100" t="s">
        <v>80</v>
      </c>
      <c r="H10" s="658"/>
    </row>
    <row r="11" spans="1:8" s="9" customFormat="1" ht="18" customHeight="1">
      <c r="A11" s="101" t="s">
        <v>105</v>
      </c>
      <c r="B11" s="104">
        <f t="shared" si="0"/>
        <v>3306</v>
      </c>
      <c r="C11" s="104">
        <f t="shared" si="0"/>
        <v>102</v>
      </c>
      <c r="D11" s="104">
        <f t="shared" si="0"/>
        <v>1</v>
      </c>
      <c r="E11" s="104">
        <f t="shared" si="0"/>
        <v>0</v>
      </c>
      <c r="F11" s="105">
        <f t="shared" si="0"/>
        <v>3409</v>
      </c>
      <c r="G11" s="99" t="s">
        <v>104</v>
      </c>
      <c r="H11" s="658"/>
    </row>
    <row r="12" spans="1:8" s="2" customFormat="1" ht="21" customHeight="1">
      <c r="A12" s="97" t="s">
        <v>39</v>
      </c>
      <c r="B12" s="283">
        <f>SUM(B13:B17)</f>
        <v>5254</v>
      </c>
      <c r="C12" s="185">
        <f>SUM(C13:C17)</f>
        <v>208</v>
      </c>
      <c r="D12" s="185">
        <f>SUM(D13:D17)</f>
        <v>14</v>
      </c>
      <c r="E12" s="185">
        <f>SUM(E13:E17)</f>
        <v>3</v>
      </c>
      <c r="F12" s="283">
        <f>SUM(F13:F17)</f>
        <v>5479</v>
      </c>
      <c r="G12" s="103" t="s">
        <v>17</v>
      </c>
      <c r="H12" s="658"/>
    </row>
    <row r="13" spans="1:8" s="9" customFormat="1" ht="18" customHeight="1">
      <c r="A13" s="101" t="s">
        <v>251</v>
      </c>
      <c r="B13" s="104">
        <v>2</v>
      </c>
      <c r="C13" s="104">
        <v>0</v>
      </c>
      <c r="D13" s="104">
        <v>0</v>
      </c>
      <c r="E13" s="104">
        <v>2</v>
      </c>
      <c r="F13" s="105">
        <f t="shared" ref="F13:F17" si="1">SUM(B13:E13)</f>
        <v>4</v>
      </c>
      <c r="G13" s="99" t="s">
        <v>118</v>
      </c>
      <c r="H13" s="658"/>
    </row>
    <row r="14" spans="1:8" s="9" customFormat="1" ht="18" customHeight="1">
      <c r="A14" s="102" t="s">
        <v>252</v>
      </c>
      <c r="B14" s="108">
        <v>44</v>
      </c>
      <c r="C14" s="108">
        <v>7</v>
      </c>
      <c r="D14" s="108">
        <v>2</v>
      </c>
      <c r="E14" s="108">
        <v>0</v>
      </c>
      <c r="F14" s="106">
        <f t="shared" si="1"/>
        <v>53</v>
      </c>
      <c r="G14" s="100" t="s">
        <v>78</v>
      </c>
      <c r="H14" s="658"/>
    </row>
    <row r="15" spans="1:8" s="9" customFormat="1" ht="18" customHeight="1">
      <c r="A15" s="101" t="s">
        <v>65</v>
      </c>
      <c r="B15" s="104">
        <v>399</v>
      </c>
      <c r="C15" s="104">
        <v>27</v>
      </c>
      <c r="D15" s="104">
        <v>0</v>
      </c>
      <c r="E15" s="104">
        <v>0</v>
      </c>
      <c r="F15" s="105">
        <f t="shared" si="1"/>
        <v>426</v>
      </c>
      <c r="G15" s="99" t="s">
        <v>79</v>
      </c>
      <c r="H15" s="658"/>
    </row>
    <row r="16" spans="1:8" s="9" customFormat="1" ht="18" customHeight="1">
      <c r="A16" s="102" t="s">
        <v>66</v>
      </c>
      <c r="B16" s="108">
        <v>2060</v>
      </c>
      <c r="C16" s="108">
        <v>97</v>
      </c>
      <c r="D16" s="108">
        <v>11</v>
      </c>
      <c r="E16" s="108">
        <v>1</v>
      </c>
      <c r="F16" s="106">
        <f t="shared" si="1"/>
        <v>2169</v>
      </c>
      <c r="G16" s="100" t="s">
        <v>80</v>
      </c>
      <c r="H16" s="658"/>
    </row>
    <row r="17" spans="1:8" s="9" customFormat="1" ht="18" customHeight="1">
      <c r="A17" s="101" t="s">
        <v>105</v>
      </c>
      <c r="B17" s="108">
        <v>2749</v>
      </c>
      <c r="C17" s="108">
        <v>77</v>
      </c>
      <c r="D17" s="108">
        <v>1</v>
      </c>
      <c r="E17" s="108">
        <v>0</v>
      </c>
      <c r="F17" s="106">
        <f t="shared" si="1"/>
        <v>2827</v>
      </c>
      <c r="G17" s="100" t="s">
        <v>104</v>
      </c>
      <c r="H17" s="658"/>
    </row>
    <row r="18" spans="1:8" s="2" customFormat="1" ht="21" customHeight="1">
      <c r="A18" s="97" t="s">
        <v>38</v>
      </c>
      <c r="B18" s="119">
        <f>SUM(B19:B23)</f>
        <v>849</v>
      </c>
      <c r="C18" s="119">
        <f>SUM(C19:C23)</f>
        <v>41</v>
      </c>
      <c r="D18" s="119">
        <f>SUM(D19:D23)</f>
        <v>0</v>
      </c>
      <c r="E18" s="119">
        <f>SUM(E19:E23)</f>
        <v>0</v>
      </c>
      <c r="F18" s="119">
        <f>SUM(F19:F23)</f>
        <v>890</v>
      </c>
      <c r="G18" s="103" t="s">
        <v>16</v>
      </c>
      <c r="H18" s="658"/>
    </row>
    <row r="19" spans="1:8" s="9" customFormat="1" ht="18" customHeight="1">
      <c r="A19" s="101" t="s">
        <v>251</v>
      </c>
      <c r="B19" s="104">
        <v>1</v>
      </c>
      <c r="C19" s="104">
        <v>0</v>
      </c>
      <c r="D19" s="104">
        <v>0</v>
      </c>
      <c r="E19" s="104">
        <v>0</v>
      </c>
      <c r="F19" s="105">
        <f t="shared" ref="F19:F23" si="2">SUM(B19:E19)</f>
        <v>1</v>
      </c>
      <c r="G19" s="99" t="s">
        <v>118</v>
      </c>
      <c r="H19" s="658"/>
    </row>
    <row r="20" spans="1:8" s="9" customFormat="1" ht="18" customHeight="1">
      <c r="A20" s="102" t="s">
        <v>252</v>
      </c>
      <c r="B20" s="108">
        <v>7</v>
      </c>
      <c r="C20" s="108">
        <v>0</v>
      </c>
      <c r="D20" s="108">
        <v>0</v>
      </c>
      <c r="E20" s="108">
        <v>0</v>
      </c>
      <c r="F20" s="106">
        <f t="shared" si="2"/>
        <v>7</v>
      </c>
      <c r="G20" s="100" t="s">
        <v>78</v>
      </c>
      <c r="H20" s="658"/>
    </row>
    <row r="21" spans="1:8" s="9" customFormat="1" ht="18" customHeight="1">
      <c r="A21" s="101" t="s">
        <v>65</v>
      </c>
      <c r="B21" s="104">
        <v>30</v>
      </c>
      <c r="C21" s="104">
        <v>3</v>
      </c>
      <c r="D21" s="104">
        <v>0</v>
      </c>
      <c r="E21" s="104">
        <v>0</v>
      </c>
      <c r="F21" s="105">
        <f t="shared" si="2"/>
        <v>33</v>
      </c>
      <c r="G21" s="99" t="s">
        <v>79</v>
      </c>
      <c r="H21" s="658"/>
    </row>
    <row r="22" spans="1:8" s="9" customFormat="1" ht="18" customHeight="1">
      <c r="A22" s="102" t="s">
        <v>66</v>
      </c>
      <c r="B22" s="108">
        <v>254</v>
      </c>
      <c r="C22" s="108">
        <v>13</v>
      </c>
      <c r="D22" s="108">
        <v>0</v>
      </c>
      <c r="E22" s="108">
        <v>0</v>
      </c>
      <c r="F22" s="106">
        <f t="shared" si="2"/>
        <v>267</v>
      </c>
      <c r="G22" s="100" t="s">
        <v>19</v>
      </c>
      <c r="H22" s="658"/>
    </row>
    <row r="23" spans="1:8" s="9" customFormat="1" ht="18" customHeight="1" thickBot="1">
      <c r="A23" s="101" t="s">
        <v>105</v>
      </c>
      <c r="B23" s="235">
        <v>557</v>
      </c>
      <c r="C23" s="235">
        <v>25</v>
      </c>
      <c r="D23" s="235">
        <v>0</v>
      </c>
      <c r="E23" s="235">
        <v>0</v>
      </c>
      <c r="F23" s="251">
        <f t="shared" si="2"/>
        <v>582</v>
      </c>
      <c r="G23" s="242" t="s">
        <v>104</v>
      </c>
      <c r="H23" s="658"/>
    </row>
    <row r="24" spans="1:8" ht="15.75" thickTop="1">
      <c r="A24" s="146" t="s">
        <v>99</v>
      </c>
      <c r="B24" s="145"/>
      <c r="C24" s="145"/>
      <c r="D24" s="169"/>
      <c r="E24" s="145"/>
      <c r="F24" s="168"/>
      <c r="G24" s="270" t="s">
        <v>100</v>
      </c>
      <c r="H24" s="658"/>
    </row>
    <row r="25" spans="1:8" ht="21" customHeight="1">
      <c r="A25" s="269" t="s">
        <v>279</v>
      </c>
      <c r="B25" s="145"/>
      <c r="C25" s="145"/>
      <c r="D25" s="145"/>
      <c r="E25" s="145"/>
      <c r="G25" s="270" t="s">
        <v>230</v>
      </c>
      <c r="H25" s="658"/>
    </row>
    <row r="26" spans="1:8" ht="9.9499999999999993" customHeight="1">
      <c r="A26" s="195"/>
      <c r="B26" s="196"/>
      <c r="C26" s="196"/>
      <c r="D26" s="196"/>
      <c r="E26" s="196"/>
      <c r="F26" s="196"/>
      <c r="G26" s="197"/>
    </row>
  </sheetData>
  <mergeCells count="5">
    <mergeCell ref="A4:A5"/>
    <mergeCell ref="G4:G5"/>
    <mergeCell ref="G1:G2"/>
    <mergeCell ref="A1:A2"/>
    <mergeCell ref="F4:F5"/>
  </mergeCells>
  <phoneticPr fontId="9" type="noConversion"/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/>
  <dimension ref="A1:N1048574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3.7109375" style="3" customWidth="1"/>
    <col min="2" max="10" width="6.5703125" style="3" customWidth="1"/>
    <col min="11" max="11" width="6.28515625" style="3" customWidth="1"/>
    <col min="12" max="12" width="20.7109375" style="3" customWidth="1"/>
    <col min="13" max="16384" width="9.140625" style="3"/>
  </cols>
  <sheetData>
    <row r="1" spans="1:13" s="5" customFormat="1" ht="20.25" customHeight="1">
      <c r="A1" s="715" t="s">
        <v>149</v>
      </c>
      <c r="B1" s="307" t="s">
        <v>566</v>
      </c>
      <c r="C1" s="193"/>
      <c r="D1" s="193"/>
      <c r="E1" s="193"/>
      <c r="F1" s="229"/>
      <c r="G1" s="229"/>
      <c r="H1" s="193"/>
      <c r="I1" s="193"/>
      <c r="J1" s="193"/>
      <c r="K1" s="229"/>
      <c r="L1" s="716">
        <v>2021</v>
      </c>
    </row>
    <row r="2" spans="1:13" s="5" customFormat="1" ht="32.25" customHeight="1">
      <c r="A2" s="727"/>
      <c r="B2" s="306" t="s">
        <v>456</v>
      </c>
      <c r="C2" s="194"/>
      <c r="D2" s="194"/>
      <c r="E2" s="194"/>
      <c r="F2" s="194"/>
      <c r="G2" s="194"/>
      <c r="H2" s="194"/>
      <c r="I2" s="194"/>
      <c r="J2" s="194"/>
      <c r="K2" s="194"/>
      <c r="L2" s="716"/>
    </row>
    <row r="3" spans="1:13" s="5" customFormat="1" ht="14.25">
      <c r="A3" s="47"/>
      <c r="B3" s="48"/>
      <c r="C3" s="48"/>
      <c r="D3" s="30"/>
      <c r="E3" s="48"/>
      <c r="F3" s="48"/>
      <c r="G3" s="30"/>
      <c r="H3" s="28"/>
      <c r="I3" s="28"/>
      <c r="J3" s="28"/>
      <c r="K3" s="28"/>
      <c r="L3" s="27"/>
    </row>
    <row r="4" spans="1:13" s="9" customFormat="1" ht="18.75">
      <c r="A4" s="738" t="s">
        <v>125</v>
      </c>
      <c r="B4" s="412" t="s">
        <v>74</v>
      </c>
      <c r="C4" s="93"/>
      <c r="D4" s="413"/>
      <c r="E4" s="413"/>
      <c r="F4" s="413"/>
      <c r="G4" s="413"/>
      <c r="H4" s="413"/>
      <c r="I4" s="414"/>
      <c r="J4" s="415" t="s">
        <v>75</v>
      </c>
      <c r="K4" s="742" t="s">
        <v>237</v>
      </c>
      <c r="L4" s="740" t="s">
        <v>63</v>
      </c>
    </row>
    <row r="5" spans="1:13" s="2" customFormat="1" ht="52.5" customHeight="1" thickBot="1">
      <c r="A5" s="739"/>
      <c r="B5" s="492" t="s">
        <v>457</v>
      </c>
      <c r="C5" s="493" t="s">
        <v>458</v>
      </c>
      <c r="D5" s="493" t="s">
        <v>459</v>
      </c>
      <c r="E5" s="493" t="s">
        <v>460</v>
      </c>
      <c r="F5" s="493" t="s">
        <v>461</v>
      </c>
      <c r="G5" s="493" t="s">
        <v>462</v>
      </c>
      <c r="H5" s="493" t="s">
        <v>463</v>
      </c>
      <c r="I5" s="493" t="s">
        <v>464</v>
      </c>
      <c r="J5" s="400" t="s">
        <v>296</v>
      </c>
      <c r="K5" s="743"/>
      <c r="L5" s="741"/>
    </row>
    <row r="6" spans="1:13" s="2" customFormat="1" ht="21" customHeight="1">
      <c r="A6" s="97" t="s">
        <v>50</v>
      </c>
      <c r="B6" s="119">
        <f t="shared" ref="B6:K6" si="0">SUM(B7:B11)</f>
        <v>577</v>
      </c>
      <c r="C6" s="119">
        <f t="shared" si="0"/>
        <v>2087</v>
      </c>
      <c r="D6" s="119">
        <f t="shared" si="0"/>
        <v>398</v>
      </c>
      <c r="E6" s="119">
        <f t="shared" si="0"/>
        <v>336</v>
      </c>
      <c r="F6" s="119">
        <f t="shared" si="0"/>
        <v>282</v>
      </c>
      <c r="G6" s="119">
        <f t="shared" si="0"/>
        <v>490</v>
      </c>
      <c r="H6" s="119">
        <f t="shared" si="0"/>
        <v>628</v>
      </c>
      <c r="I6" s="119">
        <f t="shared" si="0"/>
        <v>319</v>
      </c>
      <c r="J6" s="119">
        <f t="shared" si="0"/>
        <v>1252</v>
      </c>
      <c r="K6" s="119">
        <f t="shared" si="0"/>
        <v>6369</v>
      </c>
      <c r="L6" s="103" t="s">
        <v>19</v>
      </c>
      <c r="M6" s="658"/>
    </row>
    <row r="7" spans="1:13" s="9" customFormat="1" ht="18" customHeight="1">
      <c r="A7" s="101" t="s">
        <v>251</v>
      </c>
      <c r="B7" s="104">
        <f t="shared" ref="B7:K7" si="1">B19+B13</f>
        <v>2</v>
      </c>
      <c r="C7" s="104">
        <f t="shared" si="1"/>
        <v>1</v>
      </c>
      <c r="D7" s="104">
        <f t="shared" si="1"/>
        <v>0</v>
      </c>
      <c r="E7" s="104">
        <f t="shared" si="1"/>
        <v>0</v>
      </c>
      <c r="F7" s="104">
        <f t="shared" si="1"/>
        <v>0</v>
      </c>
      <c r="G7" s="104">
        <f t="shared" si="1"/>
        <v>0</v>
      </c>
      <c r="H7" s="104">
        <f t="shared" si="1"/>
        <v>0</v>
      </c>
      <c r="I7" s="104">
        <f t="shared" si="1"/>
        <v>0</v>
      </c>
      <c r="J7" s="104">
        <f t="shared" si="1"/>
        <v>0</v>
      </c>
      <c r="K7" s="105">
        <f t="shared" si="1"/>
        <v>3</v>
      </c>
      <c r="L7" s="491" t="s">
        <v>118</v>
      </c>
      <c r="M7" s="658"/>
    </row>
    <row r="8" spans="1:13" s="9" customFormat="1" ht="18" customHeight="1">
      <c r="A8" s="102" t="s">
        <v>252</v>
      </c>
      <c r="B8" s="108">
        <f t="shared" ref="B8:K8" si="2">B20+B14</f>
        <v>18</v>
      </c>
      <c r="C8" s="112">
        <f t="shared" si="2"/>
        <v>21</v>
      </c>
      <c r="D8" s="108">
        <f t="shared" si="2"/>
        <v>6</v>
      </c>
      <c r="E8" s="112">
        <f t="shared" si="2"/>
        <v>5</v>
      </c>
      <c r="F8" s="108">
        <f t="shared" si="2"/>
        <v>1</v>
      </c>
      <c r="G8" s="112">
        <f t="shared" si="2"/>
        <v>4</v>
      </c>
      <c r="H8" s="108">
        <f t="shared" si="2"/>
        <v>1</v>
      </c>
      <c r="I8" s="112">
        <f t="shared" si="2"/>
        <v>0</v>
      </c>
      <c r="J8" s="108">
        <f t="shared" si="2"/>
        <v>4</v>
      </c>
      <c r="K8" s="106">
        <f t="shared" si="2"/>
        <v>60</v>
      </c>
      <c r="L8" s="100" t="s">
        <v>78</v>
      </c>
      <c r="M8" s="658"/>
    </row>
    <row r="9" spans="1:13" s="9" customFormat="1" ht="18" customHeight="1">
      <c r="A9" s="101" t="s">
        <v>65</v>
      </c>
      <c r="B9" s="104">
        <f t="shared" ref="B9:K9" si="3">B21+B15</f>
        <v>69</v>
      </c>
      <c r="C9" s="113">
        <f t="shared" si="3"/>
        <v>171</v>
      </c>
      <c r="D9" s="104">
        <f t="shared" si="3"/>
        <v>46</v>
      </c>
      <c r="E9" s="113">
        <f t="shared" si="3"/>
        <v>56</v>
      </c>
      <c r="F9" s="104">
        <f t="shared" si="3"/>
        <v>37</v>
      </c>
      <c r="G9" s="113">
        <f t="shared" si="3"/>
        <v>32</v>
      </c>
      <c r="H9" s="104">
        <f t="shared" si="3"/>
        <v>31</v>
      </c>
      <c r="I9" s="113">
        <f t="shared" si="3"/>
        <v>7</v>
      </c>
      <c r="J9" s="104">
        <f t="shared" si="3"/>
        <v>12</v>
      </c>
      <c r="K9" s="105">
        <f t="shared" si="3"/>
        <v>461</v>
      </c>
      <c r="L9" s="99" t="s">
        <v>79</v>
      </c>
      <c r="M9" s="658"/>
    </row>
    <row r="10" spans="1:13" s="9" customFormat="1" ht="18" customHeight="1">
      <c r="A10" s="102" t="s">
        <v>66</v>
      </c>
      <c r="B10" s="108">
        <f t="shared" ref="B10:K10" si="4">B22+B16</f>
        <v>229</v>
      </c>
      <c r="C10" s="112">
        <f t="shared" si="4"/>
        <v>935</v>
      </c>
      <c r="D10" s="108">
        <f t="shared" si="4"/>
        <v>142</v>
      </c>
      <c r="E10" s="112">
        <f t="shared" si="4"/>
        <v>153</v>
      </c>
      <c r="F10" s="108">
        <f t="shared" si="4"/>
        <v>153</v>
      </c>
      <c r="G10" s="112">
        <f t="shared" si="4"/>
        <v>226</v>
      </c>
      <c r="H10" s="108">
        <f t="shared" si="4"/>
        <v>187</v>
      </c>
      <c r="I10" s="112">
        <f t="shared" si="4"/>
        <v>68</v>
      </c>
      <c r="J10" s="108">
        <f t="shared" si="4"/>
        <v>343</v>
      </c>
      <c r="K10" s="106">
        <f t="shared" si="4"/>
        <v>2436</v>
      </c>
      <c r="L10" s="100" t="s">
        <v>80</v>
      </c>
      <c r="M10" s="658"/>
    </row>
    <row r="11" spans="1:13" s="9" customFormat="1" ht="18" customHeight="1">
      <c r="A11" s="101" t="s">
        <v>105</v>
      </c>
      <c r="B11" s="104">
        <f t="shared" ref="B11:K11" si="5">B23+B17</f>
        <v>259</v>
      </c>
      <c r="C11" s="113">
        <f t="shared" si="5"/>
        <v>959</v>
      </c>
      <c r="D11" s="104">
        <f t="shared" si="5"/>
        <v>204</v>
      </c>
      <c r="E11" s="113">
        <f t="shared" si="5"/>
        <v>122</v>
      </c>
      <c r="F11" s="104">
        <f t="shared" si="5"/>
        <v>91</v>
      </c>
      <c r="G11" s="113">
        <f t="shared" si="5"/>
        <v>228</v>
      </c>
      <c r="H11" s="104">
        <f t="shared" si="5"/>
        <v>409</v>
      </c>
      <c r="I11" s="113">
        <f t="shared" si="5"/>
        <v>244</v>
      </c>
      <c r="J11" s="104">
        <f t="shared" si="5"/>
        <v>893</v>
      </c>
      <c r="K11" s="105">
        <f t="shared" si="5"/>
        <v>3409</v>
      </c>
      <c r="L11" s="99" t="s">
        <v>104</v>
      </c>
      <c r="M11" s="658"/>
    </row>
    <row r="12" spans="1:13" s="2" customFormat="1" ht="21" customHeight="1">
      <c r="A12" s="97" t="s">
        <v>39</v>
      </c>
      <c r="B12" s="119">
        <f t="shared" ref="B12:K12" si="6">SUM(B13:B17)</f>
        <v>435</v>
      </c>
      <c r="C12" s="119">
        <f t="shared" si="6"/>
        <v>2014</v>
      </c>
      <c r="D12" s="119">
        <f t="shared" si="6"/>
        <v>346</v>
      </c>
      <c r="E12" s="119">
        <f t="shared" si="6"/>
        <v>284</v>
      </c>
      <c r="F12" s="119">
        <f t="shared" si="6"/>
        <v>246</v>
      </c>
      <c r="G12" s="119">
        <f t="shared" si="6"/>
        <v>448</v>
      </c>
      <c r="H12" s="119">
        <f t="shared" si="6"/>
        <v>569</v>
      </c>
      <c r="I12" s="119">
        <f t="shared" si="6"/>
        <v>244</v>
      </c>
      <c r="J12" s="119">
        <f t="shared" si="6"/>
        <v>893</v>
      </c>
      <c r="K12" s="119">
        <f t="shared" si="6"/>
        <v>5479</v>
      </c>
      <c r="L12" s="103" t="s">
        <v>17</v>
      </c>
      <c r="M12" s="658"/>
    </row>
    <row r="13" spans="1:13" s="9" customFormat="1" ht="18" customHeight="1">
      <c r="A13" s="101" t="s">
        <v>251</v>
      </c>
      <c r="B13" s="104">
        <v>1</v>
      </c>
      <c r="C13" s="104">
        <v>1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5">
        <f t="shared" ref="K13:K17" si="7">SUM(B13:J13)</f>
        <v>2</v>
      </c>
      <c r="L13" s="491" t="s">
        <v>118</v>
      </c>
      <c r="M13" s="658"/>
    </row>
    <row r="14" spans="1:13" s="9" customFormat="1" ht="18" customHeight="1">
      <c r="A14" s="102" t="s">
        <v>252</v>
      </c>
      <c r="B14" s="108">
        <v>16</v>
      </c>
      <c r="C14" s="112">
        <v>19</v>
      </c>
      <c r="D14" s="108">
        <v>4</v>
      </c>
      <c r="E14" s="112">
        <v>5</v>
      </c>
      <c r="F14" s="108">
        <v>1</v>
      </c>
      <c r="G14" s="112">
        <v>3</v>
      </c>
      <c r="H14" s="108">
        <v>1</v>
      </c>
      <c r="I14" s="112">
        <v>0</v>
      </c>
      <c r="J14" s="108">
        <v>4</v>
      </c>
      <c r="K14" s="106">
        <f t="shared" si="7"/>
        <v>53</v>
      </c>
      <c r="L14" s="100" t="s">
        <v>78</v>
      </c>
      <c r="M14" s="658"/>
    </row>
    <row r="15" spans="1:13" s="9" customFormat="1" ht="18" customHeight="1">
      <c r="A15" s="101" t="s">
        <v>65</v>
      </c>
      <c r="B15" s="104">
        <v>61</v>
      </c>
      <c r="C15" s="113">
        <v>165</v>
      </c>
      <c r="D15" s="104">
        <v>44</v>
      </c>
      <c r="E15" s="113">
        <v>53</v>
      </c>
      <c r="F15" s="104">
        <v>34</v>
      </c>
      <c r="G15" s="113">
        <v>31</v>
      </c>
      <c r="H15" s="104">
        <v>27</v>
      </c>
      <c r="I15" s="113">
        <v>4</v>
      </c>
      <c r="J15" s="104">
        <v>9</v>
      </c>
      <c r="K15" s="105">
        <f t="shared" si="7"/>
        <v>428</v>
      </c>
      <c r="L15" s="99" t="s">
        <v>79</v>
      </c>
      <c r="M15" s="658"/>
    </row>
    <row r="16" spans="1:13" s="9" customFormat="1" ht="18" customHeight="1">
      <c r="A16" s="102" t="s">
        <v>66</v>
      </c>
      <c r="B16" s="108">
        <v>178</v>
      </c>
      <c r="C16" s="112">
        <v>917</v>
      </c>
      <c r="D16" s="108">
        <v>122</v>
      </c>
      <c r="E16" s="112">
        <v>132</v>
      </c>
      <c r="F16" s="108">
        <v>137</v>
      </c>
      <c r="G16" s="112">
        <v>210</v>
      </c>
      <c r="H16" s="108">
        <v>168</v>
      </c>
      <c r="I16" s="112">
        <v>47</v>
      </c>
      <c r="J16" s="108">
        <v>258</v>
      </c>
      <c r="K16" s="106">
        <f t="shared" si="7"/>
        <v>2169</v>
      </c>
      <c r="L16" s="100" t="s">
        <v>80</v>
      </c>
      <c r="M16" s="658"/>
    </row>
    <row r="17" spans="1:14" s="9" customFormat="1" ht="18" customHeight="1">
      <c r="A17" s="101" t="s">
        <v>105</v>
      </c>
      <c r="B17" s="104">
        <v>179</v>
      </c>
      <c r="C17" s="113">
        <v>912</v>
      </c>
      <c r="D17" s="104">
        <v>176</v>
      </c>
      <c r="E17" s="113">
        <v>94</v>
      </c>
      <c r="F17" s="104">
        <v>74</v>
      </c>
      <c r="G17" s="113">
        <v>204</v>
      </c>
      <c r="H17" s="104">
        <v>373</v>
      </c>
      <c r="I17" s="113">
        <v>193</v>
      </c>
      <c r="J17" s="104">
        <v>622</v>
      </c>
      <c r="K17" s="105">
        <f t="shared" si="7"/>
        <v>2827</v>
      </c>
      <c r="L17" s="99" t="s">
        <v>104</v>
      </c>
      <c r="M17" s="658"/>
    </row>
    <row r="18" spans="1:14" s="2" customFormat="1" ht="21" customHeight="1">
      <c r="A18" s="97" t="s">
        <v>38</v>
      </c>
      <c r="B18" s="119">
        <f t="shared" ref="B18:K18" si="8">SUM(B19:B23)</f>
        <v>142</v>
      </c>
      <c r="C18" s="119">
        <f t="shared" si="8"/>
        <v>73</v>
      </c>
      <c r="D18" s="119">
        <f t="shared" si="8"/>
        <v>52</v>
      </c>
      <c r="E18" s="119">
        <f t="shared" si="8"/>
        <v>52</v>
      </c>
      <c r="F18" s="119">
        <f t="shared" si="8"/>
        <v>36</v>
      </c>
      <c r="G18" s="119">
        <f t="shared" si="8"/>
        <v>42</v>
      </c>
      <c r="H18" s="119">
        <f t="shared" si="8"/>
        <v>59</v>
      </c>
      <c r="I18" s="119">
        <f t="shared" si="8"/>
        <v>75</v>
      </c>
      <c r="J18" s="119">
        <f t="shared" si="8"/>
        <v>359</v>
      </c>
      <c r="K18" s="119">
        <f t="shared" si="8"/>
        <v>890</v>
      </c>
      <c r="L18" s="103" t="s">
        <v>16</v>
      </c>
      <c r="M18" s="658"/>
    </row>
    <row r="19" spans="1:14" s="9" customFormat="1" ht="18" customHeight="1">
      <c r="A19" s="101" t="s">
        <v>251</v>
      </c>
      <c r="B19" s="104">
        <v>1</v>
      </c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5">
        <f t="shared" ref="K19:K23" si="9">SUM(B19:J19)</f>
        <v>1</v>
      </c>
      <c r="L19" s="491" t="s">
        <v>118</v>
      </c>
      <c r="M19" s="658"/>
    </row>
    <row r="20" spans="1:14" s="9" customFormat="1" ht="18" customHeight="1">
      <c r="A20" s="102" t="s">
        <v>252</v>
      </c>
      <c r="B20" s="108">
        <v>2</v>
      </c>
      <c r="C20" s="112">
        <v>2</v>
      </c>
      <c r="D20" s="108">
        <v>2</v>
      </c>
      <c r="E20" s="112">
        <v>0</v>
      </c>
      <c r="F20" s="108">
        <v>0</v>
      </c>
      <c r="G20" s="112">
        <v>1</v>
      </c>
      <c r="H20" s="108">
        <v>0</v>
      </c>
      <c r="I20" s="112">
        <v>0</v>
      </c>
      <c r="J20" s="108">
        <v>0</v>
      </c>
      <c r="K20" s="106">
        <f t="shared" si="9"/>
        <v>7</v>
      </c>
      <c r="L20" s="100" t="s">
        <v>78</v>
      </c>
      <c r="M20" s="658"/>
    </row>
    <row r="21" spans="1:14" s="9" customFormat="1" ht="18" customHeight="1">
      <c r="A21" s="101" t="s">
        <v>65</v>
      </c>
      <c r="B21" s="104">
        <v>8</v>
      </c>
      <c r="C21" s="113">
        <v>6</v>
      </c>
      <c r="D21" s="104">
        <v>2</v>
      </c>
      <c r="E21" s="113">
        <v>3</v>
      </c>
      <c r="F21" s="104">
        <v>3</v>
      </c>
      <c r="G21" s="113">
        <v>1</v>
      </c>
      <c r="H21" s="104">
        <v>4</v>
      </c>
      <c r="I21" s="113">
        <v>3</v>
      </c>
      <c r="J21" s="104">
        <v>3</v>
      </c>
      <c r="K21" s="105">
        <f t="shared" si="9"/>
        <v>33</v>
      </c>
      <c r="L21" s="99" t="s">
        <v>79</v>
      </c>
      <c r="M21" s="658"/>
    </row>
    <row r="22" spans="1:14" s="9" customFormat="1" ht="18" customHeight="1">
      <c r="A22" s="102" t="s">
        <v>66</v>
      </c>
      <c r="B22" s="108">
        <v>51</v>
      </c>
      <c r="C22" s="112">
        <v>18</v>
      </c>
      <c r="D22" s="108">
        <v>20</v>
      </c>
      <c r="E22" s="112">
        <v>21</v>
      </c>
      <c r="F22" s="108">
        <v>16</v>
      </c>
      <c r="G22" s="112">
        <v>16</v>
      </c>
      <c r="H22" s="108">
        <v>19</v>
      </c>
      <c r="I22" s="112">
        <v>21</v>
      </c>
      <c r="J22" s="108">
        <v>85</v>
      </c>
      <c r="K22" s="106">
        <f t="shared" si="9"/>
        <v>267</v>
      </c>
      <c r="L22" s="100" t="s">
        <v>80</v>
      </c>
      <c r="M22" s="658"/>
    </row>
    <row r="23" spans="1:14" s="9" customFormat="1" ht="18" customHeight="1" thickBot="1">
      <c r="A23" s="237" t="s">
        <v>105</v>
      </c>
      <c r="B23" s="235">
        <v>80</v>
      </c>
      <c r="C23" s="241">
        <v>47</v>
      </c>
      <c r="D23" s="235">
        <v>28</v>
      </c>
      <c r="E23" s="241">
        <v>28</v>
      </c>
      <c r="F23" s="235">
        <v>17</v>
      </c>
      <c r="G23" s="241">
        <v>24</v>
      </c>
      <c r="H23" s="235">
        <v>36</v>
      </c>
      <c r="I23" s="241">
        <v>51</v>
      </c>
      <c r="J23" s="235">
        <v>271</v>
      </c>
      <c r="K23" s="251">
        <f t="shared" si="9"/>
        <v>582</v>
      </c>
      <c r="L23" s="242" t="s">
        <v>104</v>
      </c>
      <c r="M23" s="658"/>
    </row>
    <row r="24" spans="1:14" ht="15.75" thickTop="1">
      <c r="A24" s="146" t="s">
        <v>99</v>
      </c>
      <c r="B24" s="145"/>
      <c r="C24" s="144"/>
      <c r="D24" s="145"/>
      <c r="E24" s="145"/>
      <c r="F24" s="145"/>
      <c r="G24" s="145"/>
      <c r="H24" s="168"/>
      <c r="I24" s="146"/>
      <c r="J24" s="168"/>
      <c r="K24" s="168"/>
      <c r="L24" s="270" t="s">
        <v>100</v>
      </c>
      <c r="M24" s="658"/>
      <c r="N24" s="46"/>
    </row>
    <row r="25" spans="1:14" ht="21" customHeight="1">
      <c r="A25" s="269" t="s">
        <v>279</v>
      </c>
      <c r="B25" s="145"/>
      <c r="C25" s="145"/>
      <c r="D25" s="145"/>
      <c r="E25" s="145"/>
      <c r="H25" s="143"/>
      <c r="I25" s="143"/>
      <c r="J25" s="143"/>
      <c r="K25" s="143"/>
      <c r="L25" s="270" t="s">
        <v>230</v>
      </c>
      <c r="M25" s="658"/>
      <c r="N25" s="46"/>
    </row>
    <row r="26" spans="1:14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7"/>
      <c r="M26" s="46"/>
      <c r="N26" s="46"/>
    </row>
    <row r="1048569" spans="1:11">
      <c r="A1048569" s="640"/>
      <c r="B1048569" s="640"/>
      <c r="C1048569" s="640"/>
      <c r="D1048569" s="640"/>
      <c r="E1048569" s="640"/>
      <c r="F1048569" s="640"/>
      <c r="G1048569" s="640"/>
      <c r="H1048569" s="640"/>
      <c r="I1048569" s="640"/>
      <c r="J1048569" s="640"/>
      <c r="K1048569" s="572"/>
    </row>
    <row r="1048570" spans="1:11" ht="53.25">
      <c r="A1048570" s="572"/>
      <c r="B1048570" s="641" t="s">
        <v>457</v>
      </c>
      <c r="C1048570" s="641" t="s">
        <v>458</v>
      </c>
      <c r="D1048570" s="641" t="s">
        <v>459</v>
      </c>
      <c r="E1048570" s="641" t="s">
        <v>460</v>
      </c>
      <c r="F1048570" s="641" t="s">
        <v>461</v>
      </c>
      <c r="G1048570" s="641" t="s">
        <v>462</v>
      </c>
      <c r="H1048570" s="641" t="s">
        <v>463</v>
      </c>
      <c r="I1048570" s="641" t="s">
        <v>464</v>
      </c>
      <c r="J1048570" s="642" t="s">
        <v>102</v>
      </c>
      <c r="K1048570" s="572"/>
    </row>
    <row r="1048571" spans="1:11" ht="15.75">
      <c r="A1048571" s="573" t="s">
        <v>165</v>
      </c>
      <c r="B1048571" s="603">
        <f>(B18/$K$18)*100</f>
        <v>15.955056179775282</v>
      </c>
      <c r="C1048571" s="603">
        <f t="shared" ref="C1048571:I1048571" si="10">(C18/$K$18)*100</f>
        <v>8.2022471910112351</v>
      </c>
      <c r="D1048571" s="603">
        <f t="shared" si="10"/>
        <v>5.8426966292134832</v>
      </c>
      <c r="E1048571" s="603">
        <f t="shared" si="10"/>
        <v>5.8426966292134832</v>
      </c>
      <c r="F1048571" s="603">
        <f t="shared" si="10"/>
        <v>4.0449438202247192</v>
      </c>
      <c r="G1048571" s="603">
        <f t="shared" si="10"/>
        <v>4.7191011235955056</v>
      </c>
      <c r="H1048571" s="603">
        <f t="shared" si="10"/>
        <v>6.6292134831460681</v>
      </c>
      <c r="I1048571" s="603">
        <f t="shared" si="10"/>
        <v>8.4269662921348321</v>
      </c>
      <c r="J1048571" s="603">
        <f>(J18/$K$18)*100</f>
        <v>40.337078651685395</v>
      </c>
      <c r="K1048571" s="572"/>
    </row>
    <row r="1048572" spans="1:11" ht="15.75">
      <c r="A1048572" s="573" t="s">
        <v>164</v>
      </c>
      <c r="B1048572" s="603">
        <f>(B12/$K$12)*100</f>
        <v>7.9394050009125747</v>
      </c>
      <c r="C1048572" s="603">
        <f t="shared" ref="C1048572:J1048572" si="11">(C12/$K$12)*100</f>
        <v>36.758532578937761</v>
      </c>
      <c r="D1048572" s="603">
        <f t="shared" si="11"/>
        <v>6.3150209892316127</v>
      </c>
      <c r="E1048572" s="603">
        <f t="shared" si="11"/>
        <v>5.1834276327797042</v>
      </c>
      <c r="F1048572" s="603">
        <f t="shared" si="11"/>
        <v>4.4898704143091805</v>
      </c>
      <c r="G1048572" s="603">
        <f t="shared" si="11"/>
        <v>8.1766745756524912</v>
      </c>
      <c r="H1048572" s="603">
        <f t="shared" si="11"/>
        <v>10.385106771308633</v>
      </c>
      <c r="I1048572" s="603">
        <f t="shared" si="11"/>
        <v>4.4533674028107315</v>
      </c>
      <c r="J1048572" s="603">
        <f t="shared" si="11"/>
        <v>16.298594634057309</v>
      </c>
      <c r="K1048572" s="572"/>
    </row>
    <row r="1048573" spans="1:11">
      <c r="A1048573" s="572"/>
      <c r="B1048573" s="572"/>
      <c r="C1048573" s="572"/>
      <c r="D1048573" s="572"/>
      <c r="E1048573" s="572"/>
      <c r="F1048573" s="572"/>
      <c r="G1048573" s="572"/>
      <c r="H1048573" s="572"/>
      <c r="I1048573" s="572"/>
      <c r="J1048573" s="572"/>
      <c r="K1048573" s="572"/>
    </row>
    <row r="1048574" spans="1:11">
      <c r="A1048574" s="572"/>
      <c r="B1048574" s="572"/>
      <c r="C1048574" s="572"/>
      <c r="D1048574" s="572"/>
      <c r="E1048574" s="572"/>
      <c r="F1048574" s="572"/>
      <c r="G1048574" s="572"/>
      <c r="H1048574" s="572"/>
      <c r="I1048574" s="572"/>
      <c r="J1048574" s="572"/>
      <c r="K1048574" s="572"/>
    </row>
  </sheetData>
  <mergeCells count="5">
    <mergeCell ref="L1:L2"/>
    <mergeCell ref="A1:A2"/>
    <mergeCell ref="A4:A5"/>
    <mergeCell ref="L4:L5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F00C8-4EC0-4486-9295-DCCF0F8A24CB}">
  <sheetPr>
    <tabColor rgb="FFDACFAA"/>
  </sheetPr>
  <dimension ref="A1:L1048538"/>
  <sheetViews>
    <sheetView showGridLines="0" rightToLeft="1" zoomScaleNormal="100" zoomScaleSheetLayoutView="100" workbookViewId="0"/>
  </sheetViews>
  <sheetFormatPr defaultColWidth="9.140625" defaultRowHeight="12.75"/>
  <cols>
    <col min="1" max="12" width="8.28515625" style="3" customWidth="1"/>
    <col min="13" max="16384" width="9.140625" style="3"/>
  </cols>
  <sheetData>
    <row r="1" spans="1:12" ht="18" customHeight="1">
      <c r="A1" s="455" t="s">
        <v>375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</row>
    <row r="2" spans="1:12" ht="21" customHeight="1">
      <c r="A2" s="320" t="s">
        <v>567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</row>
    <row r="3" spans="1:12" ht="21" customHeight="1">
      <c r="A3" s="277" t="s">
        <v>568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</row>
    <row r="4" spans="1:12" ht="15.7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</row>
    <row r="1048536" spans="1:10">
      <c r="A1048536" s="46"/>
      <c r="B1048536" s="172"/>
      <c r="C1048536" s="173"/>
      <c r="D1048536" s="173"/>
      <c r="E1048536" s="173"/>
      <c r="F1048536" s="173"/>
      <c r="G1048536" s="173"/>
      <c r="H1048536" s="173"/>
      <c r="I1048536" s="173"/>
      <c r="J1048536" s="173"/>
    </row>
    <row r="1048537" spans="1:10" ht="15.75">
      <c r="A1048537" s="80"/>
      <c r="B1048537" s="153"/>
      <c r="C1048537" s="153"/>
      <c r="D1048537" s="153"/>
      <c r="E1048537" s="153"/>
      <c r="F1048537" s="153"/>
      <c r="G1048537" s="153"/>
      <c r="H1048537" s="153"/>
      <c r="I1048537" s="153"/>
      <c r="J1048537" s="153"/>
    </row>
    <row r="1048538" spans="1:10" ht="15.75">
      <c r="A1048538" s="80"/>
      <c r="B1048538" s="153"/>
      <c r="C1048538" s="153"/>
      <c r="D1048538" s="153"/>
      <c r="E1048538" s="153"/>
      <c r="F1048538" s="153"/>
      <c r="G1048538" s="153"/>
      <c r="H1048538" s="153"/>
      <c r="I1048538" s="153"/>
      <c r="J1048538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9"/>
  <dimension ref="A1:S73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11" width="6.28515625" style="3" customWidth="1"/>
    <col min="12" max="12" width="19.7109375" style="3" customWidth="1"/>
    <col min="13" max="13" width="6" style="3" bestFit="1" customWidth="1"/>
    <col min="14" max="14" width="3.85546875" style="3" bestFit="1" customWidth="1"/>
    <col min="15" max="15" width="6" style="3" bestFit="1" customWidth="1"/>
    <col min="16" max="16" width="7.140625" style="3" bestFit="1" customWidth="1"/>
    <col min="17" max="19" width="6" style="3" bestFit="1" customWidth="1"/>
    <col min="20" max="16384" width="9.140625" style="3"/>
  </cols>
  <sheetData>
    <row r="1" spans="1:19" s="5" customFormat="1" ht="39.75" customHeight="1">
      <c r="A1" s="715" t="s">
        <v>151</v>
      </c>
      <c r="B1" s="307" t="s">
        <v>468</v>
      </c>
      <c r="C1" s="193"/>
      <c r="D1" s="193"/>
      <c r="E1" s="193"/>
      <c r="F1" s="229"/>
      <c r="G1" s="229"/>
      <c r="H1" s="193"/>
      <c r="I1" s="193"/>
      <c r="J1" s="193"/>
      <c r="K1" s="229"/>
      <c r="L1" s="716">
        <v>2021</v>
      </c>
    </row>
    <row r="2" spans="1:19" s="5" customFormat="1" ht="28.5">
      <c r="A2" s="727"/>
      <c r="B2" s="306" t="s">
        <v>466</v>
      </c>
      <c r="C2" s="194"/>
      <c r="D2" s="194"/>
      <c r="E2" s="194"/>
      <c r="F2" s="194"/>
      <c r="G2" s="194"/>
      <c r="H2" s="194"/>
      <c r="I2" s="194"/>
      <c r="J2" s="194"/>
      <c r="K2" s="194"/>
      <c r="L2" s="716"/>
    </row>
    <row r="3" spans="1:19" s="5" customFormat="1" ht="15" thickBot="1">
      <c r="A3" s="7"/>
      <c r="B3" s="298"/>
      <c r="C3" s="299"/>
      <c r="D3" s="6"/>
      <c r="E3" s="6"/>
      <c r="F3" s="6"/>
      <c r="G3" s="6"/>
      <c r="H3" s="6"/>
      <c r="I3" s="6"/>
      <c r="J3" s="6"/>
      <c r="K3" s="6"/>
      <c r="L3" s="8"/>
    </row>
    <row r="4" spans="1:19" s="9" customFormat="1" ht="18.75">
      <c r="A4" s="744" t="s">
        <v>124</v>
      </c>
      <c r="B4" s="300" t="s">
        <v>74</v>
      </c>
      <c r="C4" s="301"/>
      <c r="D4" s="33"/>
      <c r="E4" s="33"/>
      <c r="F4" s="33"/>
      <c r="G4" s="33"/>
      <c r="H4" s="33"/>
      <c r="I4" s="33"/>
      <c r="J4" s="254" t="s">
        <v>75</v>
      </c>
      <c r="K4" s="746" t="s">
        <v>467</v>
      </c>
      <c r="L4" s="745" t="s">
        <v>67</v>
      </c>
    </row>
    <row r="5" spans="1:19" s="2" customFormat="1" ht="52.5" customHeight="1" thickBot="1">
      <c r="A5" s="739"/>
      <c r="B5" s="492" t="s">
        <v>457</v>
      </c>
      <c r="C5" s="493" t="s">
        <v>458</v>
      </c>
      <c r="D5" s="493" t="s">
        <v>459</v>
      </c>
      <c r="E5" s="493" t="s">
        <v>460</v>
      </c>
      <c r="F5" s="493" t="s">
        <v>461</v>
      </c>
      <c r="G5" s="493" t="s">
        <v>462</v>
      </c>
      <c r="H5" s="493" t="s">
        <v>463</v>
      </c>
      <c r="I5" s="493" t="s">
        <v>464</v>
      </c>
      <c r="J5" s="400" t="s">
        <v>465</v>
      </c>
      <c r="K5" s="687"/>
      <c r="L5" s="741"/>
    </row>
    <row r="6" spans="1:19" s="2" customFormat="1" ht="21" customHeight="1">
      <c r="A6" s="97" t="s">
        <v>50</v>
      </c>
      <c r="B6" s="119">
        <f t="shared" ref="B6:K6" si="0">SUM(B7:B11)</f>
        <v>577</v>
      </c>
      <c r="C6" s="119">
        <f t="shared" si="0"/>
        <v>2087</v>
      </c>
      <c r="D6" s="119">
        <f t="shared" si="0"/>
        <v>398</v>
      </c>
      <c r="E6" s="119">
        <f t="shared" si="0"/>
        <v>336</v>
      </c>
      <c r="F6" s="119">
        <f t="shared" si="0"/>
        <v>282</v>
      </c>
      <c r="G6" s="119">
        <f t="shared" si="0"/>
        <v>490</v>
      </c>
      <c r="H6" s="119">
        <f t="shared" si="0"/>
        <v>628</v>
      </c>
      <c r="I6" s="119">
        <f t="shared" si="0"/>
        <v>319</v>
      </c>
      <c r="J6" s="119">
        <f t="shared" si="0"/>
        <v>1252</v>
      </c>
      <c r="K6" s="119">
        <f t="shared" si="0"/>
        <v>6369</v>
      </c>
      <c r="L6" s="103" t="s">
        <v>19</v>
      </c>
      <c r="M6" s="658"/>
      <c r="N6" s="72"/>
      <c r="O6" s="72"/>
      <c r="P6" s="72"/>
      <c r="Q6" s="72"/>
      <c r="R6" s="72"/>
      <c r="S6" s="72"/>
    </row>
    <row r="7" spans="1:19" s="9" customFormat="1" ht="15.95" customHeight="1">
      <c r="A7" s="101" t="s">
        <v>597</v>
      </c>
      <c r="B7" s="104">
        <f t="shared" ref="B7:K7" si="1">B19+B13</f>
        <v>0</v>
      </c>
      <c r="C7" s="104">
        <f t="shared" si="1"/>
        <v>1</v>
      </c>
      <c r="D7" s="104">
        <f t="shared" si="1"/>
        <v>1</v>
      </c>
      <c r="E7" s="104">
        <f t="shared" si="1"/>
        <v>0</v>
      </c>
      <c r="F7" s="104">
        <f t="shared" si="1"/>
        <v>0</v>
      </c>
      <c r="G7" s="104">
        <f t="shared" si="1"/>
        <v>0</v>
      </c>
      <c r="H7" s="104">
        <f t="shared" si="1"/>
        <v>0</v>
      </c>
      <c r="I7" s="104">
        <f t="shared" si="1"/>
        <v>0</v>
      </c>
      <c r="J7" s="104">
        <f t="shared" si="1"/>
        <v>0</v>
      </c>
      <c r="K7" s="109">
        <f t="shared" si="1"/>
        <v>2</v>
      </c>
      <c r="L7" s="99" t="s">
        <v>118</v>
      </c>
      <c r="M7" s="658"/>
      <c r="N7" s="73"/>
      <c r="O7" s="73"/>
      <c r="P7" s="73"/>
      <c r="Q7" s="73"/>
      <c r="R7" s="73"/>
      <c r="S7" s="73"/>
    </row>
    <row r="8" spans="1:19" s="9" customFormat="1" ht="15.95" customHeight="1">
      <c r="A8" s="102" t="s">
        <v>252</v>
      </c>
      <c r="B8" s="108">
        <f t="shared" ref="B8:K8" si="2">B20+B14</f>
        <v>11</v>
      </c>
      <c r="C8" s="108">
        <f t="shared" si="2"/>
        <v>12</v>
      </c>
      <c r="D8" s="108">
        <f t="shared" si="2"/>
        <v>5</v>
      </c>
      <c r="E8" s="108">
        <f t="shared" si="2"/>
        <v>8</v>
      </c>
      <c r="F8" s="108">
        <f t="shared" si="2"/>
        <v>2</v>
      </c>
      <c r="G8" s="108">
        <f t="shared" si="2"/>
        <v>1</v>
      </c>
      <c r="H8" s="108">
        <f t="shared" si="2"/>
        <v>1</v>
      </c>
      <c r="I8" s="108">
        <f t="shared" si="2"/>
        <v>0</v>
      </c>
      <c r="J8" s="108">
        <f t="shared" si="2"/>
        <v>5</v>
      </c>
      <c r="K8" s="107">
        <f t="shared" si="2"/>
        <v>45</v>
      </c>
      <c r="L8" s="100" t="s">
        <v>78</v>
      </c>
      <c r="M8" s="658"/>
      <c r="N8" s="73"/>
      <c r="O8" s="73"/>
      <c r="P8" s="73"/>
      <c r="Q8" s="73"/>
      <c r="R8" s="73"/>
      <c r="S8" s="73"/>
    </row>
    <row r="9" spans="1:19" s="9" customFormat="1" ht="15.95" customHeight="1">
      <c r="A9" s="102" t="s">
        <v>65</v>
      </c>
      <c r="B9" s="108">
        <f t="shared" ref="B9:K9" si="3">B21+B15</f>
        <v>41</v>
      </c>
      <c r="C9" s="108">
        <f t="shared" si="3"/>
        <v>51</v>
      </c>
      <c r="D9" s="108">
        <f t="shared" si="3"/>
        <v>27</v>
      </c>
      <c r="E9" s="108">
        <f t="shared" si="3"/>
        <v>12</v>
      </c>
      <c r="F9" s="108">
        <f t="shared" si="3"/>
        <v>13</v>
      </c>
      <c r="G9" s="108">
        <f t="shared" si="3"/>
        <v>6</v>
      </c>
      <c r="H9" s="108">
        <f t="shared" si="3"/>
        <v>8</v>
      </c>
      <c r="I9" s="108">
        <f t="shared" si="3"/>
        <v>7</v>
      </c>
      <c r="J9" s="108">
        <f t="shared" si="3"/>
        <v>4</v>
      </c>
      <c r="K9" s="107">
        <f t="shared" si="3"/>
        <v>169</v>
      </c>
      <c r="L9" s="100" t="s">
        <v>79</v>
      </c>
      <c r="M9" s="658"/>
      <c r="N9" s="73"/>
      <c r="O9" s="73"/>
      <c r="P9" s="73"/>
      <c r="Q9" s="73"/>
      <c r="R9" s="73"/>
      <c r="S9" s="73"/>
    </row>
    <row r="10" spans="1:19" s="9" customFormat="1" ht="15.95" customHeight="1">
      <c r="A10" s="101" t="s">
        <v>66</v>
      </c>
      <c r="B10" s="108">
        <f t="shared" ref="B10:K10" si="4">B22+B16</f>
        <v>209</v>
      </c>
      <c r="C10" s="108">
        <f t="shared" si="4"/>
        <v>564</v>
      </c>
      <c r="D10" s="108">
        <f t="shared" si="4"/>
        <v>126</v>
      </c>
      <c r="E10" s="108">
        <f t="shared" si="4"/>
        <v>155</v>
      </c>
      <c r="F10" s="108">
        <f t="shared" si="4"/>
        <v>131</v>
      </c>
      <c r="G10" s="108">
        <f t="shared" si="4"/>
        <v>167</v>
      </c>
      <c r="H10" s="108">
        <f t="shared" si="4"/>
        <v>134</v>
      </c>
      <c r="I10" s="108">
        <f t="shared" si="4"/>
        <v>48</v>
      </c>
      <c r="J10" s="108">
        <f t="shared" si="4"/>
        <v>417</v>
      </c>
      <c r="K10" s="107">
        <f t="shared" si="4"/>
        <v>1951</v>
      </c>
      <c r="L10" s="99" t="s">
        <v>80</v>
      </c>
      <c r="M10" s="658"/>
      <c r="N10" s="73"/>
      <c r="O10" s="73"/>
      <c r="P10" s="73"/>
      <c r="Q10" s="73"/>
      <c r="R10" s="73"/>
      <c r="S10" s="73"/>
    </row>
    <row r="11" spans="1:19" s="9" customFormat="1" ht="15.95" customHeight="1">
      <c r="A11" s="102" t="s">
        <v>105</v>
      </c>
      <c r="B11" s="108">
        <f t="shared" ref="B11:K11" si="5">B23+B17</f>
        <v>316</v>
      </c>
      <c r="C11" s="108">
        <f t="shared" si="5"/>
        <v>1459</v>
      </c>
      <c r="D11" s="108">
        <f t="shared" si="5"/>
        <v>239</v>
      </c>
      <c r="E11" s="108">
        <f t="shared" si="5"/>
        <v>161</v>
      </c>
      <c r="F11" s="108">
        <f t="shared" si="5"/>
        <v>136</v>
      </c>
      <c r="G11" s="108">
        <f t="shared" si="5"/>
        <v>316</v>
      </c>
      <c r="H11" s="108">
        <f t="shared" si="5"/>
        <v>485</v>
      </c>
      <c r="I11" s="108">
        <f t="shared" si="5"/>
        <v>264</v>
      </c>
      <c r="J11" s="108">
        <f t="shared" si="5"/>
        <v>826</v>
      </c>
      <c r="K11" s="107">
        <f t="shared" si="5"/>
        <v>4202</v>
      </c>
      <c r="L11" s="100" t="s">
        <v>104</v>
      </c>
      <c r="M11" s="658"/>
      <c r="N11" s="73"/>
      <c r="O11" s="73"/>
      <c r="P11" s="73"/>
      <c r="Q11" s="73"/>
      <c r="R11" s="73"/>
      <c r="S11" s="73"/>
    </row>
    <row r="12" spans="1:19" s="2" customFormat="1" ht="21" customHeight="1">
      <c r="A12" s="97" t="s">
        <v>54</v>
      </c>
      <c r="B12" s="185">
        <f t="shared" ref="B12:K12" si="6">SUM(B13:B17)</f>
        <v>339</v>
      </c>
      <c r="C12" s="185">
        <f t="shared" si="6"/>
        <v>1972</v>
      </c>
      <c r="D12" s="185">
        <f t="shared" si="6"/>
        <v>317</v>
      </c>
      <c r="E12" s="185">
        <f t="shared" si="6"/>
        <v>273</v>
      </c>
      <c r="F12" s="185">
        <f t="shared" si="6"/>
        <v>251</v>
      </c>
      <c r="G12" s="185">
        <f t="shared" si="6"/>
        <v>449</v>
      </c>
      <c r="H12" s="185">
        <f t="shared" si="6"/>
        <v>605</v>
      </c>
      <c r="I12" s="185">
        <f t="shared" si="6"/>
        <v>271</v>
      </c>
      <c r="J12" s="185">
        <f t="shared" si="6"/>
        <v>165</v>
      </c>
      <c r="K12" s="283">
        <f t="shared" si="6"/>
        <v>4642</v>
      </c>
      <c r="L12" s="103" t="s">
        <v>17</v>
      </c>
      <c r="M12" s="658"/>
      <c r="N12" s="72"/>
      <c r="O12" s="72"/>
      <c r="P12" s="72"/>
      <c r="Q12" s="72"/>
      <c r="R12" s="72"/>
      <c r="S12" s="73"/>
    </row>
    <row r="13" spans="1:19" s="9" customFormat="1" ht="15.95" customHeight="1">
      <c r="A13" s="101" t="s">
        <v>597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9">
        <f t="shared" ref="K13:K17" si="7">SUM(B13:J13)</f>
        <v>0</v>
      </c>
      <c r="L13" s="99" t="s">
        <v>118</v>
      </c>
      <c r="M13" s="658"/>
      <c r="N13" s="73"/>
      <c r="O13" s="73"/>
      <c r="P13" s="73"/>
      <c r="Q13" s="73"/>
      <c r="R13" s="73"/>
      <c r="S13" s="73"/>
    </row>
    <row r="14" spans="1:19" s="9" customFormat="1" ht="15.95" customHeight="1">
      <c r="A14" s="102" t="s">
        <v>252</v>
      </c>
      <c r="B14" s="108">
        <v>6</v>
      </c>
      <c r="C14" s="108">
        <v>7</v>
      </c>
      <c r="D14" s="108">
        <v>1</v>
      </c>
      <c r="E14" s="108">
        <v>4</v>
      </c>
      <c r="F14" s="108">
        <v>1</v>
      </c>
      <c r="G14" s="108">
        <v>1</v>
      </c>
      <c r="H14" s="108">
        <v>1</v>
      </c>
      <c r="I14" s="108">
        <v>0</v>
      </c>
      <c r="J14" s="108">
        <v>3</v>
      </c>
      <c r="K14" s="107">
        <f t="shared" si="7"/>
        <v>24</v>
      </c>
      <c r="L14" s="100" t="s">
        <v>78</v>
      </c>
      <c r="M14" s="658"/>
      <c r="N14" s="73"/>
      <c r="O14" s="73"/>
      <c r="P14" s="73"/>
      <c r="Q14" s="73"/>
      <c r="R14" s="73"/>
      <c r="S14" s="73"/>
    </row>
    <row r="15" spans="1:19" s="9" customFormat="1" ht="15.95" customHeight="1">
      <c r="A15" s="102" t="s">
        <v>65</v>
      </c>
      <c r="B15" s="108">
        <v>20</v>
      </c>
      <c r="C15" s="108">
        <v>38</v>
      </c>
      <c r="D15" s="108">
        <v>19</v>
      </c>
      <c r="E15" s="108">
        <v>5</v>
      </c>
      <c r="F15" s="108">
        <v>8</v>
      </c>
      <c r="G15" s="108">
        <v>5</v>
      </c>
      <c r="H15" s="108">
        <v>7</v>
      </c>
      <c r="I15" s="108">
        <v>4</v>
      </c>
      <c r="J15" s="108">
        <v>3</v>
      </c>
      <c r="K15" s="107">
        <f t="shared" si="7"/>
        <v>109</v>
      </c>
      <c r="L15" s="100" t="s">
        <v>79</v>
      </c>
      <c r="M15" s="658"/>
      <c r="N15" s="73"/>
      <c r="O15" s="73"/>
      <c r="P15" s="73"/>
      <c r="Q15" s="73"/>
      <c r="R15" s="73"/>
      <c r="S15" s="73"/>
    </row>
    <row r="16" spans="1:19" s="9" customFormat="1" ht="15.95" customHeight="1">
      <c r="A16" s="101" t="s">
        <v>66</v>
      </c>
      <c r="B16" s="108">
        <v>105</v>
      </c>
      <c r="C16" s="108">
        <v>528</v>
      </c>
      <c r="D16" s="108">
        <v>92</v>
      </c>
      <c r="E16" s="108">
        <v>125</v>
      </c>
      <c r="F16" s="108">
        <v>117</v>
      </c>
      <c r="G16" s="108">
        <v>152</v>
      </c>
      <c r="H16" s="108">
        <v>125</v>
      </c>
      <c r="I16" s="108">
        <v>36</v>
      </c>
      <c r="J16" s="108">
        <v>95</v>
      </c>
      <c r="K16" s="107">
        <f t="shared" si="7"/>
        <v>1375</v>
      </c>
      <c r="L16" s="99" t="s">
        <v>80</v>
      </c>
      <c r="M16" s="658"/>
      <c r="N16" s="73"/>
      <c r="O16" s="73"/>
      <c r="P16" s="73"/>
      <c r="Q16" s="73"/>
      <c r="R16" s="72"/>
      <c r="S16" s="73"/>
    </row>
    <row r="17" spans="1:19" s="9" customFormat="1" ht="15.95" customHeight="1">
      <c r="A17" s="102" t="s">
        <v>105</v>
      </c>
      <c r="B17" s="108">
        <v>208</v>
      </c>
      <c r="C17" s="108">
        <v>1399</v>
      </c>
      <c r="D17" s="108">
        <v>205</v>
      </c>
      <c r="E17" s="108">
        <v>139</v>
      </c>
      <c r="F17" s="108">
        <v>125</v>
      </c>
      <c r="G17" s="108">
        <v>291</v>
      </c>
      <c r="H17" s="108">
        <v>472</v>
      </c>
      <c r="I17" s="108">
        <v>231</v>
      </c>
      <c r="J17" s="108">
        <v>64</v>
      </c>
      <c r="K17" s="107">
        <f t="shared" si="7"/>
        <v>3134</v>
      </c>
      <c r="L17" s="100" t="s">
        <v>104</v>
      </c>
      <c r="M17" s="658"/>
      <c r="N17" s="73"/>
      <c r="O17" s="73"/>
      <c r="P17" s="73"/>
      <c r="Q17" s="73"/>
      <c r="R17" s="72"/>
      <c r="S17" s="73"/>
    </row>
    <row r="18" spans="1:19" s="2" customFormat="1" ht="21" customHeight="1">
      <c r="A18" s="97" t="s">
        <v>70</v>
      </c>
      <c r="B18" s="119">
        <f t="shared" ref="B18:K18" si="8">SUM(B19:B23)</f>
        <v>238</v>
      </c>
      <c r="C18" s="119">
        <f t="shared" si="8"/>
        <v>115</v>
      </c>
      <c r="D18" s="119">
        <f t="shared" si="8"/>
        <v>81</v>
      </c>
      <c r="E18" s="119">
        <f t="shared" si="8"/>
        <v>63</v>
      </c>
      <c r="F18" s="119">
        <f t="shared" si="8"/>
        <v>31</v>
      </c>
      <c r="G18" s="119">
        <f t="shared" si="8"/>
        <v>41</v>
      </c>
      <c r="H18" s="119">
        <f t="shared" si="8"/>
        <v>23</v>
      </c>
      <c r="I18" s="119">
        <f t="shared" si="8"/>
        <v>48</v>
      </c>
      <c r="J18" s="119">
        <f t="shared" si="8"/>
        <v>1087</v>
      </c>
      <c r="K18" s="119">
        <f t="shared" si="8"/>
        <v>1727</v>
      </c>
      <c r="L18" s="103" t="s">
        <v>16</v>
      </c>
      <c r="M18" s="658"/>
      <c r="P18" s="9"/>
      <c r="Q18" s="9"/>
      <c r="S18" s="9"/>
    </row>
    <row r="19" spans="1:19" s="9" customFormat="1" ht="15.95" customHeight="1">
      <c r="A19" s="101" t="s">
        <v>597</v>
      </c>
      <c r="B19" s="104">
        <v>0</v>
      </c>
      <c r="C19" s="104">
        <v>1</v>
      </c>
      <c r="D19" s="104">
        <v>1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9">
        <f t="shared" ref="K19:K23" si="9">SUM(B19:J19)</f>
        <v>2</v>
      </c>
      <c r="L19" s="99" t="s">
        <v>118</v>
      </c>
      <c r="M19" s="658"/>
      <c r="R19" s="2"/>
    </row>
    <row r="20" spans="1:19" s="9" customFormat="1" ht="15.95" customHeight="1">
      <c r="A20" s="102" t="s">
        <v>252</v>
      </c>
      <c r="B20" s="108">
        <v>5</v>
      </c>
      <c r="C20" s="108">
        <v>5</v>
      </c>
      <c r="D20" s="108">
        <v>4</v>
      </c>
      <c r="E20" s="108">
        <v>4</v>
      </c>
      <c r="F20" s="108">
        <v>1</v>
      </c>
      <c r="G20" s="108">
        <v>0</v>
      </c>
      <c r="H20" s="108">
        <v>0</v>
      </c>
      <c r="I20" s="108">
        <v>0</v>
      </c>
      <c r="J20" s="108">
        <v>2</v>
      </c>
      <c r="K20" s="107">
        <f t="shared" si="9"/>
        <v>21</v>
      </c>
      <c r="L20" s="100" t="s">
        <v>78</v>
      </c>
      <c r="M20" s="658"/>
      <c r="R20" s="2"/>
    </row>
    <row r="21" spans="1:19" s="9" customFormat="1" ht="15.95" customHeight="1">
      <c r="A21" s="102" t="s">
        <v>65</v>
      </c>
      <c r="B21" s="108">
        <v>21</v>
      </c>
      <c r="C21" s="108">
        <v>13</v>
      </c>
      <c r="D21" s="108">
        <v>8</v>
      </c>
      <c r="E21" s="108">
        <v>7</v>
      </c>
      <c r="F21" s="108">
        <v>5</v>
      </c>
      <c r="G21" s="108">
        <v>1</v>
      </c>
      <c r="H21" s="108">
        <v>1</v>
      </c>
      <c r="I21" s="108">
        <v>3</v>
      </c>
      <c r="J21" s="108">
        <v>1</v>
      </c>
      <c r="K21" s="107">
        <f t="shared" si="9"/>
        <v>60</v>
      </c>
      <c r="L21" s="100" t="s">
        <v>79</v>
      </c>
      <c r="M21" s="658"/>
      <c r="R21" s="2"/>
    </row>
    <row r="22" spans="1:19" s="9" customFormat="1" ht="15.95" customHeight="1">
      <c r="A22" s="101" t="s">
        <v>66</v>
      </c>
      <c r="B22" s="108">
        <v>104</v>
      </c>
      <c r="C22" s="108">
        <v>36</v>
      </c>
      <c r="D22" s="108">
        <v>34</v>
      </c>
      <c r="E22" s="108">
        <v>30</v>
      </c>
      <c r="F22" s="108">
        <v>14</v>
      </c>
      <c r="G22" s="108">
        <v>15</v>
      </c>
      <c r="H22" s="108">
        <v>9</v>
      </c>
      <c r="I22" s="108">
        <v>12</v>
      </c>
      <c r="J22" s="108">
        <v>322</v>
      </c>
      <c r="K22" s="107">
        <f t="shared" si="9"/>
        <v>576</v>
      </c>
      <c r="L22" s="99" t="s">
        <v>80</v>
      </c>
      <c r="M22" s="658"/>
      <c r="R22" s="2"/>
    </row>
    <row r="23" spans="1:19" s="9" customFormat="1" ht="15.95" customHeight="1" thickBot="1">
      <c r="A23" s="237" t="s">
        <v>105</v>
      </c>
      <c r="B23" s="235">
        <v>108</v>
      </c>
      <c r="C23" s="235">
        <v>60</v>
      </c>
      <c r="D23" s="235">
        <v>34</v>
      </c>
      <c r="E23" s="235">
        <v>22</v>
      </c>
      <c r="F23" s="235">
        <v>11</v>
      </c>
      <c r="G23" s="235">
        <v>25</v>
      </c>
      <c r="H23" s="235">
        <v>13</v>
      </c>
      <c r="I23" s="235">
        <v>33</v>
      </c>
      <c r="J23" s="235">
        <v>762</v>
      </c>
      <c r="K23" s="236">
        <f t="shared" si="9"/>
        <v>1068</v>
      </c>
      <c r="L23" s="242" t="s">
        <v>104</v>
      </c>
      <c r="M23" s="658"/>
      <c r="R23" s="2"/>
    </row>
    <row r="24" spans="1:19" ht="15.95" customHeight="1" thickTop="1">
      <c r="A24" s="146" t="s">
        <v>99</v>
      </c>
      <c r="B24" s="145"/>
      <c r="C24" s="144"/>
      <c r="D24" s="145"/>
      <c r="E24" s="145"/>
      <c r="F24" s="145"/>
      <c r="G24" s="145"/>
      <c r="H24" s="145"/>
      <c r="I24" s="170"/>
      <c r="J24" s="145"/>
      <c r="K24" s="145"/>
      <c r="L24" s="270" t="s">
        <v>100</v>
      </c>
      <c r="M24" s="658"/>
      <c r="N24" s="46"/>
      <c r="O24" s="46"/>
      <c r="P24" s="9"/>
      <c r="Q24" s="9"/>
      <c r="R24" s="2"/>
      <c r="S24" s="9"/>
    </row>
    <row r="25" spans="1:19" ht="21" customHeight="1">
      <c r="A25" s="269" t="s">
        <v>279</v>
      </c>
      <c r="B25" s="145"/>
      <c r="C25" s="145"/>
      <c r="D25" s="145"/>
      <c r="E25" s="145"/>
      <c r="H25" s="143"/>
      <c r="I25" s="143"/>
      <c r="J25" s="143"/>
      <c r="K25" s="143"/>
      <c r="L25" s="270" t="s">
        <v>230</v>
      </c>
      <c r="M25" s="658"/>
      <c r="N25" s="46"/>
      <c r="O25" s="46"/>
      <c r="P25" s="46"/>
      <c r="Q25" s="46"/>
      <c r="R25" s="46"/>
      <c r="S25" s="46"/>
    </row>
    <row r="26" spans="1:19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7"/>
      <c r="M26" s="46"/>
      <c r="N26" s="46"/>
      <c r="O26" s="46"/>
      <c r="P26" s="46"/>
      <c r="Q26" s="46"/>
      <c r="R26" s="46"/>
      <c r="S26" s="46"/>
    </row>
    <row r="50" spans="1:16" ht="14.25" customHeight="1"/>
    <row r="64" spans="1:16" ht="18">
      <c r="A64" s="3" t="s">
        <v>110</v>
      </c>
      <c r="B64" s="3" t="s">
        <v>108</v>
      </c>
      <c r="C64" s="3">
        <v>1</v>
      </c>
      <c r="D64" s="3" t="s">
        <v>64</v>
      </c>
      <c r="E64" s="3" t="s">
        <v>65</v>
      </c>
      <c r="F64" s="101" t="s">
        <v>597</v>
      </c>
      <c r="G64" s="3" t="s">
        <v>66</v>
      </c>
      <c r="H64" s="3" t="s">
        <v>32</v>
      </c>
      <c r="I64" s="3" t="s">
        <v>105</v>
      </c>
      <c r="J64" s="3">
        <v>2</v>
      </c>
      <c r="K64" s="3" t="s">
        <v>64</v>
      </c>
      <c r="L64" s="3" t="s">
        <v>65</v>
      </c>
      <c r="M64" s="101" t="s">
        <v>597</v>
      </c>
      <c r="N64" s="3" t="s">
        <v>66</v>
      </c>
      <c r="O64" s="3" t="s">
        <v>32</v>
      </c>
      <c r="P64" s="3" t="s">
        <v>105</v>
      </c>
    </row>
    <row r="65" spans="1:16">
      <c r="A65" s="3" t="s">
        <v>109</v>
      </c>
      <c r="B65" s="3" t="s">
        <v>102</v>
      </c>
      <c r="C65" s="3">
        <v>223</v>
      </c>
      <c r="D65" s="3">
        <v>16</v>
      </c>
      <c r="E65" s="3">
        <v>23</v>
      </c>
      <c r="F65" s="3">
        <v>3</v>
      </c>
      <c r="G65" s="3">
        <v>60</v>
      </c>
      <c r="H65" s="3">
        <v>58</v>
      </c>
      <c r="I65" s="3">
        <v>63</v>
      </c>
      <c r="J65" s="3">
        <v>1227</v>
      </c>
      <c r="K65" s="3">
        <v>120</v>
      </c>
      <c r="L65" s="3">
        <v>79</v>
      </c>
      <c r="M65" s="3">
        <v>51</v>
      </c>
      <c r="N65" s="3">
        <v>58</v>
      </c>
      <c r="O65" s="3">
        <v>797</v>
      </c>
      <c r="P65" s="3">
        <v>122</v>
      </c>
    </row>
    <row r="66" spans="1:16">
      <c r="A66" s="46"/>
      <c r="B66" s="3" t="s">
        <v>77</v>
      </c>
      <c r="C66" s="3">
        <v>2348</v>
      </c>
      <c r="D66" s="3">
        <v>21</v>
      </c>
      <c r="E66" s="3">
        <v>122</v>
      </c>
      <c r="F66" s="46"/>
      <c r="G66" s="3">
        <v>776</v>
      </c>
      <c r="H66" s="46"/>
      <c r="I66" s="3">
        <v>1429</v>
      </c>
      <c r="J66" s="3">
        <v>521</v>
      </c>
      <c r="K66" s="3">
        <v>32</v>
      </c>
      <c r="L66" s="3">
        <v>109</v>
      </c>
      <c r="M66" s="3">
        <v>5</v>
      </c>
      <c r="N66" s="3">
        <v>206</v>
      </c>
      <c r="O66" s="46"/>
      <c r="P66" s="3">
        <v>169</v>
      </c>
    </row>
    <row r="67" spans="1:16">
      <c r="A67" s="46"/>
      <c r="B67" s="3" t="s">
        <v>21</v>
      </c>
      <c r="C67" s="3">
        <v>23</v>
      </c>
      <c r="D67" s="46"/>
      <c r="E67" s="3">
        <v>1</v>
      </c>
      <c r="F67" s="46"/>
      <c r="G67" s="3">
        <v>5</v>
      </c>
      <c r="H67" s="46"/>
      <c r="I67" s="3">
        <v>17</v>
      </c>
      <c r="J67" s="3">
        <v>7</v>
      </c>
      <c r="K67" s="3">
        <v>1</v>
      </c>
      <c r="L67" s="3">
        <v>1</v>
      </c>
      <c r="M67" s="46"/>
      <c r="N67" s="3">
        <v>3</v>
      </c>
      <c r="O67" s="46"/>
      <c r="P67" s="3">
        <v>2</v>
      </c>
    </row>
    <row r="68" spans="1:16">
      <c r="A68" s="46"/>
      <c r="B68" s="3" t="s">
        <v>22</v>
      </c>
      <c r="C68" s="3">
        <v>217</v>
      </c>
      <c r="D68" s="3">
        <v>4</v>
      </c>
      <c r="E68" s="3">
        <v>14</v>
      </c>
      <c r="F68" s="46"/>
      <c r="G68" s="3">
        <v>51</v>
      </c>
      <c r="H68" s="46"/>
      <c r="I68" s="3">
        <v>148</v>
      </c>
      <c r="J68" s="3">
        <v>64</v>
      </c>
      <c r="K68" s="3">
        <v>8</v>
      </c>
      <c r="L68" s="3">
        <v>10</v>
      </c>
      <c r="M68" s="46"/>
      <c r="N68" s="3">
        <v>31</v>
      </c>
      <c r="O68" s="46"/>
      <c r="P68" s="3">
        <v>15</v>
      </c>
    </row>
    <row r="69" spans="1:16">
      <c r="A69" s="46"/>
      <c r="B69" s="3" t="s">
        <v>23</v>
      </c>
      <c r="C69" s="3">
        <v>2185</v>
      </c>
      <c r="D69" s="3">
        <v>11</v>
      </c>
      <c r="E69" s="3">
        <v>86</v>
      </c>
      <c r="F69" s="3">
        <v>3</v>
      </c>
      <c r="G69" s="3">
        <v>816</v>
      </c>
      <c r="H69" s="3">
        <v>1</v>
      </c>
      <c r="I69" s="3">
        <v>1268</v>
      </c>
      <c r="J69" s="3">
        <v>170</v>
      </c>
      <c r="K69" s="3">
        <v>14</v>
      </c>
      <c r="L69" s="3">
        <v>39</v>
      </c>
      <c r="M69" s="3">
        <v>1</v>
      </c>
      <c r="N69" s="3">
        <v>65</v>
      </c>
      <c r="O69" s="46"/>
      <c r="P69" s="3">
        <v>51</v>
      </c>
    </row>
    <row r="70" spans="1:16">
      <c r="A70" s="46"/>
      <c r="B70" s="3" t="s">
        <v>24</v>
      </c>
      <c r="C70" s="3">
        <v>40</v>
      </c>
      <c r="D70" s="3">
        <v>1</v>
      </c>
      <c r="E70" s="3">
        <v>8</v>
      </c>
      <c r="F70" s="46"/>
      <c r="G70" s="3">
        <v>18</v>
      </c>
      <c r="H70" s="46"/>
      <c r="I70" s="3">
        <v>13</v>
      </c>
      <c r="J70" s="3">
        <v>8</v>
      </c>
      <c r="K70" s="46"/>
      <c r="L70" s="3">
        <v>3</v>
      </c>
      <c r="M70" s="46"/>
      <c r="N70" s="3">
        <v>4</v>
      </c>
      <c r="O70" s="46"/>
      <c r="P70" s="3">
        <v>1</v>
      </c>
    </row>
    <row r="71" spans="1:16">
      <c r="A71" s="46"/>
      <c r="B71" s="3" t="s">
        <v>25</v>
      </c>
      <c r="C71" s="3">
        <v>32</v>
      </c>
      <c r="D71" s="3">
        <v>3</v>
      </c>
      <c r="E71" s="3">
        <v>1</v>
      </c>
      <c r="F71" s="3">
        <v>2</v>
      </c>
      <c r="G71" s="3">
        <v>7</v>
      </c>
      <c r="H71" s="46"/>
      <c r="I71" s="3">
        <v>19</v>
      </c>
      <c r="J71" s="3">
        <v>17</v>
      </c>
      <c r="K71" s="3">
        <v>1</v>
      </c>
      <c r="L71" s="3">
        <v>2</v>
      </c>
      <c r="M71" s="3">
        <v>2</v>
      </c>
      <c r="N71" s="3">
        <v>8</v>
      </c>
      <c r="O71" s="46"/>
      <c r="P71" s="3">
        <v>4</v>
      </c>
    </row>
    <row r="72" spans="1:16">
      <c r="A72" s="46"/>
      <c r="B72" s="3" t="s">
        <v>26</v>
      </c>
      <c r="C72" s="3">
        <v>107</v>
      </c>
      <c r="D72" s="3">
        <v>4</v>
      </c>
      <c r="E72" s="3">
        <v>12</v>
      </c>
      <c r="F72" s="3">
        <v>2</v>
      </c>
      <c r="G72" s="3">
        <v>42</v>
      </c>
      <c r="H72" s="46"/>
      <c r="I72" s="3">
        <v>47</v>
      </c>
      <c r="J72" s="3">
        <v>92</v>
      </c>
      <c r="K72" s="3">
        <v>7</v>
      </c>
      <c r="L72" s="3">
        <v>17</v>
      </c>
      <c r="M72" s="3">
        <v>3</v>
      </c>
      <c r="N72" s="3">
        <v>25</v>
      </c>
      <c r="O72" s="46"/>
      <c r="P72" s="3">
        <v>40</v>
      </c>
    </row>
    <row r="73" spans="1:16">
      <c r="A73" s="46"/>
      <c r="B73" s="3" t="s">
        <v>76</v>
      </c>
      <c r="C73" s="3">
        <v>192</v>
      </c>
      <c r="D73" s="3">
        <v>4</v>
      </c>
      <c r="E73" s="3">
        <v>19</v>
      </c>
      <c r="F73" s="46"/>
      <c r="G73" s="3">
        <v>50</v>
      </c>
      <c r="H73" s="46"/>
      <c r="I73" s="3">
        <v>119</v>
      </c>
      <c r="J73" s="3">
        <v>200</v>
      </c>
      <c r="K73" s="3">
        <v>9</v>
      </c>
      <c r="L73" s="3">
        <v>21</v>
      </c>
      <c r="M73" s="46"/>
      <c r="N73" s="3">
        <v>74</v>
      </c>
      <c r="O73" s="46"/>
      <c r="P73" s="3">
        <v>96</v>
      </c>
    </row>
  </sheetData>
  <mergeCells count="5">
    <mergeCell ref="A4:A5"/>
    <mergeCell ref="L4:L5"/>
    <mergeCell ref="L1:L2"/>
    <mergeCell ref="A1:A2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0C83-BFF2-46B6-95CB-EDA895447E58}">
  <sheetPr>
    <tabColor rgb="FFDACFAA"/>
  </sheetPr>
  <dimension ref="A1:J3"/>
  <sheetViews>
    <sheetView showGridLines="0" rightToLeft="1" zoomScaleNormal="100" zoomScaleSheetLayoutView="100" workbookViewId="0">
      <selection activeCell="A3" sqref="A3:XFD3"/>
    </sheetView>
  </sheetViews>
  <sheetFormatPr defaultColWidth="9.140625" defaultRowHeight="12.75"/>
  <cols>
    <col min="1" max="4" width="9.140625" style="46" customWidth="1"/>
    <col min="5" max="16384" width="9.140625" style="46"/>
  </cols>
  <sheetData>
    <row r="1" spans="1:10" ht="18" customHeight="1">
      <c r="A1" s="202" t="s">
        <v>345</v>
      </c>
      <c r="B1" s="318"/>
      <c r="C1" s="318"/>
      <c r="D1" s="318"/>
      <c r="E1" s="319"/>
      <c r="F1" s="319"/>
      <c r="G1" s="319"/>
      <c r="H1" s="319"/>
      <c r="I1" s="319"/>
      <c r="J1" s="319"/>
    </row>
    <row r="2" spans="1:10" ht="21" customHeight="1">
      <c r="A2" s="320" t="s">
        <v>187</v>
      </c>
      <c r="B2" s="199"/>
      <c r="C2" s="199"/>
      <c r="D2" s="199"/>
      <c r="E2" s="319"/>
      <c r="F2" s="319"/>
      <c r="G2" s="319"/>
      <c r="H2" s="319"/>
      <c r="I2" s="319"/>
      <c r="J2" s="319"/>
    </row>
    <row r="3" spans="1:10" ht="21" customHeight="1">
      <c r="A3" s="277" t="s">
        <v>188</v>
      </c>
      <c r="B3" s="200"/>
      <c r="C3" s="200"/>
      <c r="D3" s="200"/>
      <c r="E3" s="319"/>
      <c r="F3" s="319"/>
      <c r="G3" s="319"/>
      <c r="H3" s="319"/>
      <c r="I3" s="319"/>
      <c r="J3" s="319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/>
  <dimension ref="A1:L1048574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9" width="6.7109375" style="3" customWidth="1"/>
    <col min="10" max="10" width="8.5703125" style="3" customWidth="1"/>
    <col min="11" max="11" width="19.7109375" style="3" customWidth="1"/>
    <col min="12" max="16384" width="9.140625" style="3"/>
  </cols>
  <sheetData>
    <row r="1" spans="1:12" ht="23.25">
      <c r="A1" s="715" t="s">
        <v>160</v>
      </c>
      <c r="B1" s="307" t="s">
        <v>569</v>
      </c>
      <c r="C1" s="193"/>
      <c r="D1" s="193"/>
      <c r="E1" s="193"/>
      <c r="F1" s="229"/>
      <c r="G1" s="229"/>
      <c r="H1" s="193"/>
      <c r="I1" s="193"/>
      <c r="J1" s="193"/>
      <c r="K1" s="716">
        <v>2021</v>
      </c>
    </row>
    <row r="2" spans="1:12" ht="31.5" customHeight="1">
      <c r="A2" s="715"/>
      <c r="B2" s="306" t="s">
        <v>263</v>
      </c>
      <c r="C2" s="194"/>
      <c r="D2" s="194"/>
      <c r="E2" s="194"/>
      <c r="F2" s="194"/>
      <c r="G2" s="194"/>
      <c r="H2" s="194"/>
      <c r="I2" s="194"/>
      <c r="J2" s="194"/>
      <c r="K2" s="716"/>
    </row>
    <row r="3" spans="1:12" s="5" customFormat="1" ht="15" thickBot="1">
      <c r="A3" s="7"/>
      <c r="B3" s="8"/>
      <c r="C3" s="6"/>
      <c r="D3" s="6"/>
      <c r="E3" s="6"/>
      <c r="F3" s="6"/>
      <c r="G3" s="6"/>
      <c r="H3" s="6"/>
      <c r="I3" s="6"/>
      <c r="J3" s="6"/>
      <c r="K3" s="8"/>
    </row>
    <row r="4" spans="1:12" s="9" customFormat="1" ht="18.75">
      <c r="A4" s="744" t="s">
        <v>124</v>
      </c>
      <c r="B4" s="252" t="s">
        <v>117</v>
      </c>
      <c r="C4" s="33"/>
      <c r="D4" s="33"/>
      <c r="E4" s="33"/>
      <c r="F4" s="33"/>
      <c r="G4" s="33"/>
      <c r="H4" s="255"/>
      <c r="I4" s="250" t="s">
        <v>69</v>
      </c>
      <c r="J4" s="746" t="s">
        <v>467</v>
      </c>
      <c r="K4" s="747" t="s">
        <v>67</v>
      </c>
    </row>
    <row r="5" spans="1:12" s="2" customFormat="1" ht="51" customHeight="1" thickBot="1">
      <c r="A5" s="739"/>
      <c r="B5" s="494" t="s">
        <v>42</v>
      </c>
      <c r="C5" s="495" t="s">
        <v>60</v>
      </c>
      <c r="D5" s="495" t="s">
        <v>43</v>
      </c>
      <c r="E5" s="495" t="s">
        <v>61</v>
      </c>
      <c r="F5" s="495" t="s">
        <v>44</v>
      </c>
      <c r="G5" s="495" t="s">
        <v>45</v>
      </c>
      <c r="H5" s="495" t="s">
        <v>46</v>
      </c>
      <c r="I5" s="496" t="s">
        <v>98</v>
      </c>
      <c r="J5" s="749"/>
      <c r="K5" s="748"/>
    </row>
    <row r="6" spans="1:12" s="2" customFormat="1" ht="21" customHeight="1">
      <c r="A6" s="97" t="s">
        <v>50</v>
      </c>
      <c r="B6" s="119">
        <f t="shared" ref="B6:J6" si="0">SUM(B7:B11)</f>
        <v>4</v>
      </c>
      <c r="C6" s="119">
        <f t="shared" si="0"/>
        <v>111</v>
      </c>
      <c r="D6" s="119">
        <f t="shared" si="0"/>
        <v>401</v>
      </c>
      <c r="E6" s="119">
        <f t="shared" si="0"/>
        <v>456</v>
      </c>
      <c r="F6" s="119">
        <f t="shared" si="0"/>
        <v>322</v>
      </c>
      <c r="G6" s="119">
        <f t="shared" si="0"/>
        <v>260</v>
      </c>
      <c r="H6" s="119">
        <f t="shared" si="0"/>
        <v>152</v>
      </c>
      <c r="I6" s="119">
        <f t="shared" si="0"/>
        <v>280</v>
      </c>
      <c r="J6" s="428">
        <f t="shared" si="0"/>
        <v>1986</v>
      </c>
      <c r="K6" s="103" t="s">
        <v>19</v>
      </c>
      <c r="L6" s="658"/>
    </row>
    <row r="7" spans="1:12" s="9" customFormat="1" ht="15.95" customHeight="1">
      <c r="A7" s="101" t="s">
        <v>251</v>
      </c>
      <c r="B7" s="104">
        <f t="shared" ref="B7:J7" si="1">B19+B13</f>
        <v>0</v>
      </c>
      <c r="C7" s="104">
        <f t="shared" si="1"/>
        <v>0</v>
      </c>
      <c r="D7" s="104">
        <f t="shared" si="1"/>
        <v>0</v>
      </c>
      <c r="E7" s="104">
        <f t="shared" si="1"/>
        <v>0</v>
      </c>
      <c r="F7" s="104">
        <f t="shared" si="1"/>
        <v>1</v>
      </c>
      <c r="G7" s="104">
        <f t="shared" si="1"/>
        <v>0</v>
      </c>
      <c r="H7" s="104">
        <f t="shared" si="1"/>
        <v>0</v>
      </c>
      <c r="I7" s="104">
        <f t="shared" si="1"/>
        <v>6</v>
      </c>
      <c r="J7" s="110">
        <f t="shared" si="1"/>
        <v>7</v>
      </c>
      <c r="K7" s="99" t="s">
        <v>118</v>
      </c>
      <c r="L7" s="658"/>
    </row>
    <row r="8" spans="1:12" s="9" customFormat="1" ht="15.95" customHeight="1">
      <c r="A8" s="102" t="s">
        <v>252</v>
      </c>
      <c r="B8" s="108">
        <f t="shared" ref="B8:J8" si="2">B20+B14</f>
        <v>0</v>
      </c>
      <c r="C8" s="108">
        <f t="shared" si="2"/>
        <v>0</v>
      </c>
      <c r="D8" s="108">
        <f t="shared" si="2"/>
        <v>7</v>
      </c>
      <c r="E8" s="108">
        <f t="shared" si="2"/>
        <v>7</v>
      </c>
      <c r="F8" s="108">
        <f t="shared" si="2"/>
        <v>4</v>
      </c>
      <c r="G8" s="108">
        <f t="shared" si="2"/>
        <v>12</v>
      </c>
      <c r="H8" s="108">
        <f t="shared" si="2"/>
        <v>5</v>
      </c>
      <c r="I8" s="108">
        <f t="shared" si="2"/>
        <v>23</v>
      </c>
      <c r="J8" s="111">
        <f t="shared" si="2"/>
        <v>58</v>
      </c>
      <c r="K8" s="100" t="s">
        <v>78</v>
      </c>
      <c r="L8" s="658"/>
    </row>
    <row r="9" spans="1:12" s="9" customFormat="1" ht="15.95" customHeight="1">
      <c r="A9" s="101" t="s">
        <v>65</v>
      </c>
      <c r="B9" s="104">
        <f t="shared" ref="B9:J9" si="3">B21+B15</f>
        <v>1</v>
      </c>
      <c r="C9" s="104">
        <f t="shared" si="3"/>
        <v>12</v>
      </c>
      <c r="D9" s="104">
        <f t="shared" si="3"/>
        <v>41</v>
      </c>
      <c r="E9" s="104">
        <f t="shared" si="3"/>
        <v>47</v>
      </c>
      <c r="F9" s="104">
        <f t="shared" si="3"/>
        <v>42</v>
      </c>
      <c r="G9" s="104">
        <f t="shared" si="3"/>
        <v>45</v>
      </c>
      <c r="H9" s="104">
        <f t="shared" si="3"/>
        <v>28</v>
      </c>
      <c r="I9" s="104">
        <f t="shared" si="3"/>
        <v>37</v>
      </c>
      <c r="J9" s="110">
        <f t="shared" si="3"/>
        <v>253</v>
      </c>
      <c r="K9" s="99" t="s">
        <v>79</v>
      </c>
      <c r="L9" s="658"/>
    </row>
    <row r="10" spans="1:12" s="9" customFormat="1" ht="15.95" customHeight="1">
      <c r="A10" s="102" t="s">
        <v>66</v>
      </c>
      <c r="B10" s="108">
        <f t="shared" ref="B10:J10" si="4">B22+B16</f>
        <v>3</v>
      </c>
      <c r="C10" s="108">
        <f t="shared" si="4"/>
        <v>71</v>
      </c>
      <c r="D10" s="108">
        <f t="shared" si="4"/>
        <v>202</v>
      </c>
      <c r="E10" s="108">
        <f t="shared" si="4"/>
        <v>214</v>
      </c>
      <c r="F10" s="108">
        <f t="shared" si="4"/>
        <v>137</v>
      </c>
      <c r="G10" s="108">
        <f t="shared" si="4"/>
        <v>111</v>
      </c>
      <c r="H10" s="108">
        <f t="shared" si="4"/>
        <v>76</v>
      </c>
      <c r="I10" s="108">
        <f t="shared" si="4"/>
        <v>125</v>
      </c>
      <c r="J10" s="111">
        <f t="shared" si="4"/>
        <v>939</v>
      </c>
      <c r="K10" s="100" t="s">
        <v>80</v>
      </c>
      <c r="L10" s="658"/>
    </row>
    <row r="11" spans="1:12" s="9" customFormat="1" ht="15.95" customHeight="1">
      <c r="A11" s="102" t="s">
        <v>105</v>
      </c>
      <c r="B11" s="108">
        <f t="shared" ref="B11:J11" si="5">B23+B17</f>
        <v>0</v>
      </c>
      <c r="C11" s="108">
        <f t="shared" si="5"/>
        <v>28</v>
      </c>
      <c r="D11" s="108">
        <f t="shared" si="5"/>
        <v>151</v>
      </c>
      <c r="E11" s="108">
        <f t="shared" si="5"/>
        <v>188</v>
      </c>
      <c r="F11" s="108">
        <f t="shared" si="5"/>
        <v>138</v>
      </c>
      <c r="G11" s="108">
        <f t="shared" si="5"/>
        <v>92</v>
      </c>
      <c r="H11" s="108">
        <f t="shared" si="5"/>
        <v>43</v>
      </c>
      <c r="I11" s="108">
        <f t="shared" si="5"/>
        <v>89</v>
      </c>
      <c r="J11" s="111">
        <f t="shared" si="5"/>
        <v>729</v>
      </c>
      <c r="K11" s="100" t="s">
        <v>104</v>
      </c>
      <c r="L11" s="658"/>
    </row>
    <row r="12" spans="1:12" s="2" customFormat="1" ht="21" customHeight="1">
      <c r="A12" s="97" t="s">
        <v>39</v>
      </c>
      <c r="B12" s="185">
        <f>SUM(B13:B17)</f>
        <v>3</v>
      </c>
      <c r="C12" s="185">
        <f t="shared" ref="C12:J12" si="6">SUM(C13:C17)</f>
        <v>106</v>
      </c>
      <c r="D12" s="185">
        <f t="shared" si="6"/>
        <v>368</v>
      </c>
      <c r="E12" s="185">
        <f t="shared" si="6"/>
        <v>392</v>
      </c>
      <c r="F12" s="185">
        <f t="shared" si="6"/>
        <v>278</v>
      </c>
      <c r="G12" s="185">
        <f t="shared" si="6"/>
        <v>225</v>
      </c>
      <c r="H12" s="185">
        <f t="shared" si="6"/>
        <v>139</v>
      </c>
      <c r="I12" s="185">
        <f t="shared" si="6"/>
        <v>252</v>
      </c>
      <c r="J12" s="497">
        <f t="shared" si="6"/>
        <v>1763</v>
      </c>
      <c r="K12" s="103" t="s">
        <v>17</v>
      </c>
      <c r="L12" s="658"/>
    </row>
    <row r="13" spans="1:12" s="9" customFormat="1" ht="15.95" customHeight="1">
      <c r="A13" s="101" t="s">
        <v>251</v>
      </c>
      <c r="B13" s="104">
        <v>0</v>
      </c>
      <c r="C13" s="104">
        <v>0</v>
      </c>
      <c r="D13" s="104">
        <v>0</v>
      </c>
      <c r="E13" s="104">
        <v>0</v>
      </c>
      <c r="F13" s="104">
        <v>1</v>
      </c>
      <c r="G13" s="104">
        <v>0</v>
      </c>
      <c r="H13" s="104">
        <v>0</v>
      </c>
      <c r="I13" s="104">
        <v>6</v>
      </c>
      <c r="J13" s="110">
        <f>SUM(B13:I13)</f>
        <v>7</v>
      </c>
      <c r="K13" s="99" t="s">
        <v>118</v>
      </c>
      <c r="L13" s="658"/>
    </row>
    <row r="14" spans="1:12" s="9" customFormat="1" ht="15.95" customHeight="1">
      <c r="A14" s="102" t="s">
        <v>252</v>
      </c>
      <c r="B14" s="108">
        <v>0</v>
      </c>
      <c r="C14" s="108">
        <v>0</v>
      </c>
      <c r="D14" s="108">
        <v>7</v>
      </c>
      <c r="E14" s="108">
        <v>5</v>
      </c>
      <c r="F14" s="108">
        <v>3</v>
      </c>
      <c r="G14" s="108">
        <v>11</v>
      </c>
      <c r="H14" s="108">
        <v>5</v>
      </c>
      <c r="I14" s="108">
        <v>21</v>
      </c>
      <c r="J14" s="111">
        <f>SUM(B14:I14)</f>
        <v>52</v>
      </c>
      <c r="K14" s="100" t="s">
        <v>78</v>
      </c>
      <c r="L14" s="658"/>
    </row>
    <row r="15" spans="1:12" s="9" customFormat="1" ht="15.95" customHeight="1">
      <c r="A15" s="101" t="s">
        <v>65</v>
      </c>
      <c r="B15" s="104">
        <v>1</v>
      </c>
      <c r="C15" s="104">
        <v>12</v>
      </c>
      <c r="D15" s="104">
        <v>38</v>
      </c>
      <c r="E15" s="104">
        <v>41</v>
      </c>
      <c r="F15" s="104">
        <v>39</v>
      </c>
      <c r="G15" s="104">
        <v>41</v>
      </c>
      <c r="H15" s="104">
        <v>27</v>
      </c>
      <c r="I15" s="104">
        <v>35</v>
      </c>
      <c r="J15" s="110">
        <f>SUM(B15:I15)</f>
        <v>234</v>
      </c>
      <c r="K15" s="99" t="s">
        <v>79</v>
      </c>
      <c r="L15" s="658"/>
    </row>
    <row r="16" spans="1:12" s="9" customFormat="1" ht="15.95" customHeight="1">
      <c r="A16" s="102" t="s">
        <v>66</v>
      </c>
      <c r="B16" s="108">
        <v>2</v>
      </c>
      <c r="C16" s="108">
        <v>67</v>
      </c>
      <c r="D16" s="108">
        <v>186</v>
      </c>
      <c r="E16" s="108">
        <v>180</v>
      </c>
      <c r="F16" s="108">
        <v>119</v>
      </c>
      <c r="G16" s="108">
        <v>96</v>
      </c>
      <c r="H16" s="108">
        <v>70</v>
      </c>
      <c r="I16" s="108">
        <v>116</v>
      </c>
      <c r="J16" s="111">
        <f>SUM(B16:I16)</f>
        <v>836</v>
      </c>
      <c r="K16" s="100" t="s">
        <v>80</v>
      </c>
      <c r="L16" s="658"/>
    </row>
    <row r="17" spans="1:12" s="9" customFormat="1" ht="15.95" customHeight="1">
      <c r="A17" s="102" t="s">
        <v>105</v>
      </c>
      <c r="B17" s="108">
        <v>0</v>
      </c>
      <c r="C17" s="108">
        <v>27</v>
      </c>
      <c r="D17" s="108">
        <v>137</v>
      </c>
      <c r="E17" s="108">
        <v>166</v>
      </c>
      <c r="F17" s="108">
        <v>116</v>
      </c>
      <c r="G17" s="108">
        <v>77</v>
      </c>
      <c r="H17" s="108">
        <v>37</v>
      </c>
      <c r="I17" s="108">
        <v>74</v>
      </c>
      <c r="J17" s="111">
        <f>SUM(B17:I17)</f>
        <v>634</v>
      </c>
      <c r="K17" s="100" t="s">
        <v>104</v>
      </c>
      <c r="L17" s="658"/>
    </row>
    <row r="18" spans="1:12" s="2" customFormat="1" ht="21" customHeight="1">
      <c r="A18" s="97" t="s">
        <v>38</v>
      </c>
      <c r="B18" s="119">
        <f t="shared" ref="B18:J18" si="7">SUM(B19:B23)</f>
        <v>1</v>
      </c>
      <c r="C18" s="119">
        <f t="shared" si="7"/>
        <v>5</v>
      </c>
      <c r="D18" s="119">
        <f t="shared" si="7"/>
        <v>33</v>
      </c>
      <c r="E18" s="119">
        <f t="shared" si="7"/>
        <v>64</v>
      </c>
      <c r="F18" s="119">
        <f t="shared" si="7"/>
        <v>44</v>
      </c>
      <c r="G18" s="119">
        <f t="shared" si="7"/>
        <v>35</v>
      </c>
      <c r="H18" s="119">
        <f t="shared" si="7"/>
        <v>13</v>
      </c>
      <c r="I18" s="119">
        <f t="shared" si="7"/>
        <v>28</v>
      </c>
      <c r="J18" s="428">
        <f t="shared" si="7"/>
        <v>223</v>
      </c>
      <c r="K18" s="103" t="s">
        <v>16</v>
      </c>
      <c r="L18" s="658"/>
    </row>
    <row r="19" spans="1:12" s="9" customFormat="1" ht="15.95" customHeight="1">
      <c r="A19" s="101" t="s">
        <v>251</v>
      </c>
      <c r="B19" s="104">
        <v>0</v>
      </c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10">
        <f>SUM(B19:I19)</f>
        <v>0</v>
      </c>
      <c r="K19" s="99" t="s">
        <v>118</v>
      </c>
      <c r="L19" s="658"/>
    </row>
    <row r="20" spans="1:12" s="9" customFormat="1" ht="15.95" customHeight="1">
      <c r="A20" s="102" t="s">
        <v>252</v>
      </c>
      <c r="B20" s="108">
        <v>0</v>
      </c>
      <c r="C20" s="108">
        <v>0</v>
      </c>
      <c r="D20" s="108">
        <v>0</v>
      </c>
      <c r="E20" s="108">
        <v>2</v>
      </c>
      <c r="F20" s="108">
        <v>1</v>
      </c>
      <c r="G20" s="108">
        <v>1</v>
      </c>
      <c r="H20" s="108">
        <v>0</v>
      </c>
      <c r="I20" s="108">
        <v>2</v>
      </c>
      <c r="J20" s="111">
        <f>SUM(B20:I20)</f>
        <v>6</v>
      </c>
      <c r="K20" s="100" t="s">
        <v>78</v>
      </c>
      <c r="L20" s="658"/>
    </row>
    <row r="21" spans="1:12" s="9" customFormat="1" ht="15.95" customHeight="1">
      <c r="A21" s="101" t="s">
        <v>65</v>
      </c>
      <c r="B21" s="104">
        <v>0</v>
      </c>
      <c r="C21" s="104">
        <v>0</v>
      </c>
      <c r="D21" s="104">
        <v>3</v>
      </c>
      <c r="E21" s="104">
        <v>6</v>
      </c>
      <c r="F21" s="104">
        <v>3</v>
      </c>
      <c r="G21" s="104">
        <v>4</v>
      </c>
      <c r="H21" s="104">
        <v>1</v>
      </c>
      <c r="I21" s="104">
        <v>2</v>
      </c>
      <c r="J21" s="110">
        <f>SUM(B21:I21)</f>
        <v>19</v>
      </c>
      <c r="K21" s="99" t="s">
        <v>79</v>
      </c>
      <c r="L21" s="658"/>
    </row>
    <row r="22" spans="1:12" s="9" customFormat="1" ht="15.95" customHeight="1">
      <c r="A22" s="102" t="s">
        <v>66</v>
      </c>
      <c r="B22" s="108">
        <v>1</v>
      </c>
      <c r="C22" s="108">
        <v>4</v>
      </c>
      <c r="D22" s="108">
        <v>16</v>
      </c>
      <c r="E22" s="108">
        <v>34</v>
      </c>
      <c r="F22" s="108">
        <v>18</v>
      </c>
      <c r="G22" s="108">
        <v>15</v>
      </c>
      <c r="H22" s="108">
        <v>6</v>
      </c>
      <c r="I22" s="108">
        <v>9</v>
      </c>
      <c r="J22" s="111">
        <f>SUM(B22:I22)</f>
        <v>103</v>
      </c>
      <c r="K22" s="100" t="s">
        <v>80</v>
      </c>
      <c r="L22" s="658"/>
    </row>
    <row r="23" spans="1:12" s="9" customFormat="1" ht="15.95" customHeight="1" thickBot="1">
      <c r="A23" s="237" t="s">
        <v>105</v>
      </c>
      <c r="B23" s="235">
        <v>0</v>
      </c>
      <c r="C23" s="235">
        <v>1</v>
      </c>
      <c r="D23" s="235">
        <v>14</v>
      </c>
      <c r="E23" s="235">
        <v>22</v>
      </c>
      <c r="F23" s="235">
        <v>22</v>
      </c>
      <c r="G23" s="235">
        <v>15</v>
      </c>
      <c r="H23" s="235">
        <v>6</v>
      </c>
      <c r="I23" s="235">
        <v>15</v>
      </c>
      <c r="J23" s="498">
        <f>SUM(B23:I23)</f>
        <v>95</v>
      </c>
      <c r="K23" s="242" t="s">
        <v>104</v>
      </c>
      <c r="L23" s="658"/>
    </row>
    <row r="24" spans="1:12" ht="15.95" customHeight="1" thickTop="1">
      <c r="A24" s="146" t="s">
        <v>99</v>
      </c>
      <c r="B24" s="145"/>
      <c r="C24" s="144"/>
      <c r="D24" s="145"/>
      <c r="E24" s="145"/>
      <c r="F24" s="168"/>
      <c r="G24" s="168"/>
      <c r="H24" s="146"/>
      <c r="I24" s="168"/>
      <c r="J24" s="168"/>
      <c r="K24" s="270" t="s">
        <v>100</v>
      </c>
      <c r="L24" s="658"/>
    </row>
    <row r="25" spans="1:12" ht="21" customHeight="1">
      <c r="A25" s="269" t="s">
        <v>279</v>
      </c>
      <c r="B25" s="145"/>
      <c r="C25" s="145"/>
      <c r="D25" s="145"/>
      <c r="E25" s="145"/>
      <c r="H25" s="143"/>
      <c r="I25" s="143"/>
      <c r="J25" s="143"/>
      <c r="K25" s="270" t="s">
        <v>230</v>
      </c>
      <c r="L25" s="658"/>
    </row>
    <row r="26" spans="1:12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7"/>
    </row>
    <row r="1048564" spans="1:11">
      <c r="A1048564" s="572"/>
      <c r="B1048564" s="572"/>
      <c r="C1048564" s="572"/>
      <c r="D1048564" s="572"/>
      <c r="E1048564" s="572"/>
      <c r="F1048564" s="572"/>
      <c r="G1048564" s="572"/>
      <c r="H1048564" s="572"/>
      <c r="I1048564" s="572"/>
      <c r="J1048564" s="572"/>
      <c r="K1048564" s="572"/>
    </row>
    <row r="1048565" spans="1:11">
      <c r="A1048565" s="572"/>
      <c r="B1048565" s="572"/>
      <c r="C1048565" s="572"/>
      <c r="D1048565" s="572"/>
      <c r="E1048565" s="572"/>
      <c r="F1048565" s="572"/>
      <c r="G1048565" s="572"/>
      <c r="H1048565" s="572"/>
      <c r="I1048565" s="572"/>
      <c r="J1048565" s="572"/>
      <c r="K1048565" s="572"/>
    </row>
    <row r="1048566" spans="1:11">
      <c r="A1048566" s="572"/>
      <c r="B1048566" s="572"/>
      <c r="C1048566" s="572"/>
      <c r="D1048566" s="572"/>
      <c r="E1048566" s="572"/>
      <c r="F1048566" s="572"/>
      <c r="G1048566" s="572"/>
      <c r="H1048566" s="572"/>
      <c r="I1048566" s="572"/>
      <c r="J1048566" s="572"/>
      <c r="K1048566" s="572"/>
    </row>
    <row r="1048567" spans="1:11">
      <c r="A1048567" s="572"/>
      <c r="B1048567" s="572"/>
      <c r="C1048567" s="572"/>
      <c r="D1048567" s="572"/>
      <c r="E1048567" s="572"/>
      <c r="F1048567" s="572"/>
      <c r="G1048567" s="572"/>
      <c r="H1048567" s="572"/>
      <c r="I1048567" s="572"/>
      <c r="J1048567" s="572"/>
      <c r="K1048567" s="572"/>
    </row>
    <row r="1048568" spans="1:11">
      <c r="A1048568" s="572"/>
      <c r="B1048568" s="572"/>
      <c r="C1048568" s="572"/>
      <c r="D1048568" s="572"/>
      <c r="E1048568" s="572"/>
      <c r="F1048568" s="572"/>
      <c r="G1048568" s="572"/>
      <c r="H1048568" s="572"/>
      <c r="I1048568" s="572"/>
      <c r="J1048568" s="572"/>
      <c r="K1048568" s="572"/>
    </row>
    <row r="1048569" spans="1:11">
      <c r="A1048569" s="572"/>
      <c r="B1048569" s="572"/>
      <c r="C1048569" s="572"/>
      <c r="D1048569" s="572"/>
      <c r="E1048569" s="572"/>
      <c r="F1048569" s="572"/>
      <c r="G1048569" s="572"/>
      <c r="H1048569" s="572"/>
      <c r="I1048569" s="572"/>
      <c r="J1048569" s="572"/>
      <c r="K1048569" s="572"/>
    </row>
    <row r="1048570" spans="1:11">
      <c r="A1048570" s="572"/>
      <c r="B1048570" s="572"/>
      <c r="C1048570" s="572"/>
      <c r="D1048570" s="572"/>
      <c r="E1048570" s="572"/>
      <c r="F1048570" s="572"/>
      <c r="G1048570" s="572"/>
      <c r="H1048570" s="572"/>
      <c r="I1048570" s="572"/>
      <c r="J1048570" s="572"/>
      <c r="K1048570" s="572"/>
    </row>
    <row r="1048571" spans="1:11" ht="39">
      <c r="A1048571" s="572"/>
      <c r="B1048571" s="643" t="s">
        <v>42</v>
      </c>
      <c r="C1048571" s="643" t="s">
        <v>60</v>
      </c>
      <c r="D1048571" s="643" t="s">
        <v>43</v>
      </c>
      <c r="E1048571" s="643" t="s">
        <v>61</v>
      </c>
      <c r="F1048571" s="643" t="s">
        <v>44</v>
      </c>
      <c r="G1048571" s="643" t="s">
        <v>45</v>
      </c>
      <c r="H1048571" s="643" t="s">
        <v>46</v>
      </c>
      <c r="I1048571" s="643" t="s">
        <v>98</v>
      </c>
      <c r="J1048571" s="572"/>
      <c r="K1048571" s="572"/>
    </row>
    <row r="1048572" spans="1:11" ht="15.75">
      <c r="A1048572" s="573" t="s">
        <v>165</v>
      </c>
      <c r="B1048572" s="603">
        <f t="shared" ref="B1048572:I1048572" si="8">(B18/$J$18)*100</f>
        <v>0.44843049327354262</v>
      </c>
      <c r="C1048572" s="603">
        <f t="shared" si="8"/>
        <v>2.2421524663677128</v>
      </c>
      <c r="D1048572" s="603">
        <f t="shared" si="8"/>
        <v>14.798206278026907</v>
      </c>
      <c r="E1048572" s="603">
        <f t="shared" si="8"/>
        <v>28.699551569506728</v>
      </c>
      <c r="F1048572" s="603">
        <f t="shared" si="8"/>
        <v>19.730941704035875</v>
      </c>
      <c r="G1048572" s="603">
        <f t="shared" si="8"/>
        <v>15.695067264573993</v>
      </c>
      <c r="H1048572" s="603">
        <f t="shared" si="8"/>
        <v>5.8295964125560538</v>
      </c>
      <c r="I1048572" s="603">
        <f t="shared" si="8"/>
        <v>12.556053811659194</v>
      </c>
      <c r="J1048572" s="572"/>
      <c r="K1048572" s="572"/>
    </row>
    <row r="1048573" spans="1:11" ht="15.75">
      <c r="A1048573" s="573" t="s">
        <v>164</v>
      </c>
      <c r="B1048573" s="603">
        <f t="shared" ref="B1048573:I1048573" si="9">(B12/$J$12)*100</f>
        <v>0.17016449234259784</v>
      </c>
      <c r="C1048573" s="603">
        <f t="shared" si="9"/>
        <v>6.012478729438457</v>
      </c>
      <c r="D1048573" s="603">
        <f t="shared" si="9"/>
        <v>20.873511060692003</v>
      </c>
      <c r="E1048573" s="603">
        <f t="shared" si="9"/>
        <v>22.234826999432787</v>
      </c>
      <c r="F1048573" s="603">
        <f t="shared" si="9"/>
        <v>15.768576290414066</v>
      </c>
      <c r="G1048573" s="603">
        <f t="shared" si="9"/>
        <v>12.762336925694839</v>
      </c>
      <c r="H1048573" s="603">
        <f t="shared" si="9"/>
        <v>7.8842881452070328</v>
      </c>
      <c r="I1048573" s="603">
        <f t="shared" si="9"/>
        <v>14.293817356778218</v>
      </c>
      <c r="J1048573" s="572"/>
      <c r="K1048573" s="572"/>
    </row>
    <row r="1048574" spans="1:11">
      <c r="A1048574" s="572"/>
      <c r="B1048574" s="572"/>
      <c r="C1048574" s="572"/>
      <c r="D1048574" s="572"/>
      <c r="E1048574" s="572"/>
      <c r="F1048574" s="572"/>
      <c r="G1048574" s="572"/>
      <c r="H1048574" s="572"/>
      <c r="I1048574" s="572"/>
      <c r="J1048574" s="572"/>
      <c r="K1048574" s="572"/>
    </row>
  </sheetData>
  <mergeCells count="5">
    <mergeCell ref="A4:A5"/>
    <mergeCell ref="K4:K5"/>
    <mergeCell ref="K1:K2"/>
    <mergeCell ref="A1:A2"/>
    <mergeCell ref="J4:J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D3ABA-0E8D-413B-93FB-C28E03B0CEFE}">
  <sheetPr>
    <tabColor rgb="FFDACFAA"/>
  </sheetPr>
  <dimension ref="A1:L1048518"/>
  <sheetViews>
    <sheetView showGridLines="0" rightToLeft="1" zoomScaleNormal="100" zoomScaleSheetLayoutView="100" workbookViewId="0">
      <selection activeCell="N2" sqref="N2"/>
    </sheetView>
  </sheetViews>
  <sheetFormatPr defaultColWidth="9.140625" defaultRowHeight="12.75"/>
  <cols>
    <col min="1" max="12" width="7.7109375" style="3" customWidth="1"/>
    <col min="13" max="16384" width="9.140625" style="3"/>
  </cols>
  <sheetData>
    <row r="1" spans="1:12" ht="18" customHeight="1">
      <c r="A1" s="450" t="s">
        <v>376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2" ht="21" customHeight="1">
      <c r="A2" s="457" t="s">
        <v>570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</row>
    <row r="3" spans="1:12" ht="21" customHeight="1">
      <c r="A3" s="278" t="s">
        <v>571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</row>
    <row r="4" spans="1:12">
      <c r="A4" s="440"/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1048516" spans="1:9">
      <c r="B1048516" s="171"/>
      <c r="C1048516" s="171"/>
      <c r="D1048516" s="171"/>
      <c r="E1048516" s="171"/>
      <c r="F1048516" s="171"/>
      <c r="G1048516" s="171"/>
      <c r="H1048516" s="171"/>
      <c r="I1048516" s="171"/>
    </row>
    <row r="1048517" spans="1:9" ht="15.75">
      <c r="A1048517" s="80"/>
      <c r="B1048517" s="153"/>
      <c r="C1048517" s="153"/>
      <c r="D1048517" s="153"/>
      <c r="E1048517" s="153"/>
      <c r="F1048517" s="153"/>
      <c r="G1048517" s="153"/>
      <c r="H1048517" s="153"/>
      <c r="I1048517" s="153"/>
    </row>
    <row r="1048518" spans="1:9" ht="15.75">
      <c r="A1048518" s="80"/>
      <c r="B1048518" s="153"/>
      <c r="C1048518" s="153"/>
      <c r="D1048518" s="153"/>
      <c r="E1048518" s="153"/>
      <c r="F1048518" s="153"/>
      <c r="G1048518" s="153"/>
      <c r="H1048518" s="153"/>
      <c r="I1048518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1"/>
  <dimension ref="A1:L104856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3.7109375" style="3" customWidth="1"/>
    <col min="2" max="6" width="12.7109375" style="3" customWidth="1"/>
    <col min="7" max="7" width="19.28515625" style="3" customWidth="1"/>
    <col min="8" max="10" width="6.42578125" style="3" customWidth="1"/>
    <col min="11" max="16384" width="9.140625" style="3"/>
  </cols>
  <sheetData>
    <row r="1" spans="1:12" s="5" customFormat="1" ht="43.5">
      <c r="A1" s="715" t="s">
        <v>152</v>
      </c>
      <c r="B1" s="307" t="s">
        <v>572</v>
      </c>
      <c r="C1" s="193"/>
      <c r="D1" s="193"/>
      <c r="E1" s="193"/>
      <c r="F1" s="229"/>
      <c r="G1" s="716">
        <v>2021</v>
      </c>
    </row>
    <row r="2" spans="1:12" s="5" customFormat="1" ht="30.75" customHeight="1">
      <c r="A2" s="715"/>
      <c r="B2" s="306" t="s">
        <v>469</v>
      </c>
      <c r="C2" s="194"/>
      <c r="D2" s="194"/>
      <c r="E2" s="194"/>
      <c r="F2" s="194"/>
      <c r="G2" s="716"/>
    </row>
    <row r="3" spans="1:12" s="23" customFormat="1" ht="15" thickBot="1">
      <c r="A3" s="26"/>
      <c r="B3" s="27"/>
      <c r="C3" s="27"/>
      <c r="D3" s="27"/>
      <c r="E3" s="27"/>
      <c r="F3" s="27"/>
      <c r="G3" s="49"/>
    </row>
    <row r="4" spans="1:12" s="9" customFormat="1">
      <c r="A4" s="744" t="s">
        <v>264</v>
      </c>
      <c r="B4" s="752" t="s">
        <v>470</v>
      </c>
      <c r="C4" s="753"/>
      <c r="D4" s="753"/>
      <c r="E4" s="753"/>
      <c r="F4" s="750" t="s">
        <v>238</v>
      </c>
      <c r="G4" s="745" t="s">
        <v>265</v>
      </c>
    </row>
    <row r="5" spans="1:12" s="9" customFormat="1" ht="21.75" customHeight="1">
      <c r="A5" s="738"/>
      <c r="B5" s="754"/>
      <c r="C5" s="755"/>
      <c r="D5" s="755"/>
      <c r="E5" s="755"/>
      <c r="F5" s="751"/>
      <c r="G5" s="740"/>
    </row>
    <row r="6" spans="1:12" s="2" customFormat="1" ht="32.25" customHeight="1" thickBot="1">
      <c r="A6" s="739"/>
      <c r="B6" s="302" t="s">
        <v>471</v>
      </c>
      <c r="C6" s="303" t="s">
        <v>472</v>
      </c>
      <c r="D6" s="304" t="s">
        <v>473</v>
      </c>
      <c r="E6" s="303" t="s">
        <v>474</v>
      </c>
      <c r="F6" s="751"/>
      <c r="G6" s="741"/>
    </row>
    <row r="7" spans="1:12" s="2" customFormat="1" ht="21" customHeight="1">
      <c r="A7" s="97" t="s">
        <v>50</v>
      </c>
      <c r="B7" s="119">
        <f t="shared" ref="B7:F7" si="0">SUM(B8:B12)</f>
        <v>1617</v>
      </c>
      <c r="C7" s="119">
        <f t="shared" si="0"/>
        <v>28</v>
      </c>
      <c r="D7" s="119">
        <f t="shared" si="0"/>
        <v>222</v>
      </c>
      <c r="E7" s="119">
        <f t="shared" si="0"/>
        <v>117</v>
      </c>
      <c r="F7" s="119">
        <f t="shared" si="0"/>
        <v>1984</v>
      </c>
      <c r="G7" s="103" t="s">
        <v>19</v>
      </c>
      <c r="H7" s="658"/>
    </row>
    <row r="8" spans="1:12" s="9" customFormat="1" ht="15.95" customHeight="1">
      <c r="A8" s="101" t="s">
        <v>251</v>
      </c>
      <c r="B8" s="104">
        <f t="shared" ref="B8:F12" si="1">B20+B14</f>
        <v>5</v>
      </c>
      <c r="C8" s="104">
        <f t="shared" si="1"/>
        <v>0</v>
      </c>
      <c r="D8" s="104">
        <f t="shared" si="1"/>
        <v>0</v>
      </c>
      <c r="E8" s="104">
        <f t="shared" si="1"/>
        <v>0</v>
      </c>
      <c r="F8" s="109">
        <f t="shared" si="1"/>
        <v>5</v>
      </c>
      <c r="G8" s="206" t="s">
        <v>118</v>
      </c>
      <c r="H8" s="658"/>
    </row>
    <row r="9" spans="1:12" s="9" customFormat="1" ht="15.95" customHeight="1">
      <c r="A9" s="102" t="s">
        <v>252</v>
      </c>
      <c r="B9" s="108">
        <f t="shared" si="1"/>
        <v>49</v>
      </c>
      <c r="C9" s="108">
        <f t="shared" si="1"/>
        <v>1</v>
      </c>
      <c r="D9" s="108">
        <f t="shared" si="1"/>
        <v>2</v>
      </c>
      <c r="E9" s="108">
        <f t="shared" si="1"/>
        <v>6</v>
      </c>
      <c r="F9" s="107">
        <f t="shared" si="1"/>
        <v>58</v>
      </c>
      <c r="G9" s="206" t="s">
        <v>78</v>
      </c>
      <c r="H9" s="658"/>
    </row>
    <row r="10" spans="1:12" s="9" customFormat="1" ht="15.95" customHeight="1">
      <c r="A10" s="102" t="s">
        <v>65</v>
      </c>
      <c r="B10" s="108">
        <f t="shared" si="1"/>
        <v>205</v>
      </c>
      <c r="C10" s="108">
        <f t="shared" si="1"/>
        <v>5</v>
      </c>
      <c r="D10" s="108">
        <f t="shared" si="1"/>
        <v>30</v>
      </c>
      <c r="E10" s="108">
        <f t="shared" si="1"/>
        <v>13</v>
      </c>
      <c r="F10" s="107">
        <f t="shared" si="1"/>
        <v>253</v>
      </c>
      <c r="G10" s="206" t="s">
        <v>79</v>
      </c>
      <c r="H10" s="658"/>
    </row>
    <row r="11" spans="1:12" s="9" customFormat="1" ht="15.95" customHeight="1">
      <c r="A11" s="102" t="s">
        <v>66</v>
      </c>
      <c r="B11" s="108">
        <f t="shared" si="1"/>
        <v>762</v>
      </c>
      <c r="C11" s="108">
        <f t="shared" si="1"/>
        <v>12</v>
      </c>
      <c r="D11" s="108">
        <f t="shared" si="1"/>
        <v>110</v>
      </c>
      <c r="E11" s="108">
        <f t="shared" si="1"/>
        <v>55</v>
      </c>
      <c r="F11" s="107">
        <f t="shared" si="1"/>
        <v>939</v>
      </c>
      <c r="G11" s="206" t="s">
        <v>80</v>
      </c>
      <c r="H11" s="658"/>
    </row>
    <row r="12" spans="1:12" s="9" customFormat="1" ht="15.95" customHeight="1">
      <c r="A12" s="102" t="s">
        <v>105</v>
      </c>
      <c r="B12" s="108">
        <f t="shared" si="1"/>
        <v>596</v>
      </c>
      <c r="C12" s="108">
        <f t="shared" si="1"/>
        <v>10</v>
      </c>
      <c r="D12" s="108">
        <f t="shared" si="1"/>
        <v>80</v>
      </c>
      <c r="E12" s="108">
        <f t="shared" si="1"/>
        <v>43</v>
      </c>
      <c r="F12" s="107">
        <f t="shared" si="1"/>
        <v>729</v>
      </c>
      <c r="G12" s="206" t="s">
        <v>104</v>
      </c>
      <c r="H12" s="658"/>
    </row>
    <row r="13" spans="1:12" s="2" customFormat="1" ht="21" customHeight="1">
      <c r="A13" s="97" t="s">
        <v>39</v>
      </c>
      <c r="B13" s="283">
        <f t="shared" ref="B13:F13" si="2">SUM(B14:B18)</f>
        <v>1491</v>
      </c>
      <c r="C13" s="283">
        <f t="shared" si="2"/>
        <v>25</v>
      </c>
      <c r="D13" s="283">
        <f t="shared" si="2"/>
        <v>159</v>
      </c>
      <c r="E13" s="283">
        <f t="shared" si="2"/>
        <v>86</v>
      </c>
      <c r="F13" s="283">
        <f t="shared" si="2"/>
        <v>1761</v>
      </c>
      <c r="G13" s="103" t="s">
        <v>17</v>
      </c>
      <c r="H13" s="658"/>
      <c r="I13" s="9"/>
      <c r="J13" s="9"/>
      <c r="K13" s="9"/>
    </row>
    <row r="14" spans="1:12" s="9" customFormat="1" ht="15.95" customHeight="1">
      <c r="A14" s="101" t="s">
        <v>251</v>
      </c>
      <c r="B14" s="104">
        <v>5</v>
      </c>
      <c r="C14" s="104">
        <v>0</v>
      </c>
      <c r="D14" s="104">
        <v>0</v>
      </c>
      <c r="E14" s="104">
        <v>0</v>
      </c>
      <c r="F14" s="109">
        <f>SUM(B14:E14)</f>
        <v>5</v>
      </c>
      <c r="G14" s="206" t="s">
        <v>118</v>
      </c>
      <c r="H14" s="658"/>
      <c r="L14" s="2"/>
    </row>
    <row r="15" spans="1:12" s="9" customFormat="1" ht="15.95" customHeight="1">
      <c r="A15" s="102" t="s">
        <v>252</v>
      </c>
      <c r="B15" s="108">
        <v>44</v>
      </c>
      <c r="C15" s="108">
        <v>1</v>
      </c>
      <c r="D15" s="108">
        <v>2</v>
      </c>
      <c r="E15" s="108">
        <v>5</v>
      </c>
      <c r="F15" s="107">
        <f>SUM(B15:E15)</f>
        <v>52</v>
      </c>
      <c r="G15" s="207" t="s">
        <v>78</v>
      </c>
      <c r="H15" s="658"/>
      <c r="L15" s="2"/>
    </row>
    <row r="16" spans="1:12" s="9" customFormat="1" ht="15.95" customHeight="1">
      <c r="A16" s="102" t="s">
        <v>65</v>
      </c>
      <c r="B16" s="108">
        <v>192</v>
      </c>
      <c r="C16" s="108">
        <v>4</v>
      </c>
      <c r="D16" s="108">
        <v>25</v>
      </c>
      <c r="E16" s="108">
        <v>13</v>
      </c>
      <c r="F16" s="107">
        <f>SUM(B16:E16)</f>
        <v>234</v>
      </c>
      <c r="G16" s="207" t="s">
        <v>79</v>
      </c>
      <c r="H16" s="658"/>
      <c r="L16" s="2"/>
    </row>
    <row r="17" spans="1:12" s="9" customFormat="1" ht="15.95" customHeight="1">
      <c r="A17" s="102" t="s">
        <v>66</v>
      </c>
      <c r="B17" s="108">
        <v>707</v>
      </c>
      <c r="C17" s="108">
        <v>12</v>
      </c>
      <c r="D17" s="108">
        <v>77</v>
      </c>
      <c r="E17" s="108">
        <v>40</v>
      </c>
      <c r="F17" s="107">
        <f>SUM(B17:E17)</f>
        <v>836</v>
      </c>
      <c r="G17" s="206" t="s">
        <v>80</v>
      </c>
      <c r="H17" s="658"/>
    </row>
    <row r="18" spans="1:12" s="9" customFormat="1" ht="15.95" customHeight="1">
      <c r="A18" s="102" t="s">
        <v>105</v>
      </c>
      <c r="B18" s="108">
        <v>543</v>
      </c>
      <c r="C18" s="108">
        <v>8</v>
      </c>
      <c r="D18" s="108">
        <v>55</v>
      </c>
      <c r="E18" s="108">
        <v>28</v>
      </c>
      <c r="F18" s="107">
        <f>SUM(B18:E18)</f>
        <v>634</v>
      </c>
      <c r="G18" s="207" t="s">
        <v>104</v>
      </c>
      <c r="H18" s="658"/>
    </row>
    <row r="19" spans="1:12" s="2" customFormat="1" ht="21" customHeight="1">
      <c r="A19" s="97" t="s">
        <v>38</v>
      </c>
      <c r="B19" s="119">
        <f t="shared" ref="B19:F19" si="3">SUM(B20:B24)</f>
        <v>126</v>
      </c>
      <c r="C19" s="119">
        <f t="shared" si="3"/>
        <v>3</v>
      </c>
      <c r="D19" s="119">
        <f t="shared" si="3"/>
        <v>63</v>
      </c>
      <c r="E19" s="119">
        <f t="shared" si="3"/>
        <v>31</v>
      </c>
      <c r="F19" s="119">
        <f t="shared" si="3"/>
        <v>223</v>
      </c>
      <c r="G19" s="103" t="s">
        <v>16</v>
      </c>
      <c r="H19" s="658"/>
    </row>
    <row r="20" spans="1:12" s="9" customFormat="1" ht="15.95" customHeight="1">
      <c r="A20" s="101" t="s">
        <v>251</v>
      </c>
      <c r="B20" s="104">
        <v>0</v>
      </c>
      <c r="C20" s="104">
        <v>0</v>
      </c>
      <c r="D20" s="104">
        <v>0</v>
      </c>
      <c r="E20" s="104">
        <v>0</v>
      </c>
      <c r="F20" s="109">
        <f>SUM(B20:E20)</f>
        <v>0</v>
      </c>
      <c r="G20" s="206" t="s">
        <v>118</v>
      </c>
      <c r="H20" s="658"/>
    </row>
    <row r="21" spans="1:12" s="9" customFormat="1" ht="15.95" customHeight="1">
      <c r="A21" s="102" t="s">
        <v>252</v>
      </c>
      <c r="B21" s="108">
        <v>5</v>
      </c>
      <c r="C21" s="108">
        <v>0</v>
      </c>
      <c r="D21" s="108">
        <v>0</v>
      </c>
      <c r="E21" s="108">
        <v>1</v>
      </c>
      <c r="F21" s="107">
        <f>SUM(B21:E21)</f>
        <v>6</v>
      </c>
      <c r="G21" s="207" t="s">
        <v>78</v>
      </c>
      <c r="H21" s="658"/>
    </row>
    <row r="22" spans="1:12" s="9" customFormat="1" ht="15.95" customHeight="1">
      <c r="A22" s="102" t="s">
        <v>65</v>
      </c>
      <c r="B22" s="108">
        <v>13</v>
      </c>
      <c r="C22" s="108">
        <v>1</v>
      </c>
      <c r="D22" s="108">
        <v>5</v>
      </c>
      <c r="E22" s="108">
        <v>0</v>
      </c>
      <c r="F22" s="107">
        <f>SUM(B22:E22)</f>
        <v>19</v>
      </c>
      <c r="G22" s="207" t="s">
        <v>79</v>
      </c>
      <c r="H22" s="658"/>
      <c r="I22" s="3"/>
      <c r="J22" s="3"/>
      <c r="K22" s="3"/>
      <c r="L22" s="3"/>
    </row>
    <row r="23" spans="1:12" s="9" customFormat="1" ht="15.95" customHeight="1">
      <c r="A23" s="102" t="s">
        <v>66</v>
      </c>
      <c r="B23" s="108">
        <v>55</v>
      </c>
      <c r="C23" s="108">
        <v>0</v>
      </c>
      <c r="D23" s="108">
        <v>33</v>
      </c>
      <c r="E23" s="108">
        <v>15</v>
      </c>
      <c r="F23" s="107">
        <f>SUM(B23:E23)</f>
        <v>103</v>
      </c>
      <c r="G23" s="207" t="s">
        <v>80</v>
      </c>
      <c r="H23" s="658"/>
    </row>
    <row r="24" spans="1:12" s="9" customFormat="1" ht="15.95" customHeight="1" thickBot="1">
      <c r="A24" s="237" t="s">
        <v>105</v>
      </c>
      <c r="B24" s="235">
        <v>53</v>
      </c>
      <c r="C24" s="235">
        <v>2</v>
      </c>
      <c r="D24" s="235">
        <v>25</v>
      </c>
      <c r="E24" s="235">
        <v>15</v>
      </c>
      <c r="F24" s="236">
        <f>SUM(B24:E24)</f>
        <v>95</v>
      </c>
      <c r="G24" s="394" t="s">
        <v>104</v>
      </c>
      <c r="H24" s="658"/>
    </row>
    <row r="25" spans="1:12" ht="15.95" customHeight="1" thickTop="1">
      <c r="A25" s="146" t="s">
        <v>99</v>
      </c>
      <c r="B25" s="145"/>
      <c r="C25" s="145"/>
      <c r="D25" s="145"/>
      <c r="E25" s="145"/>
      <c r="F25" s="145"/>
      <c r="G25" s="270" t="s">
        <v>100</v>
      </c>
      <c r="H25" s="658"/>
      <c r="I25" s="9"/>
      <c r="J25" s="9"/>
      <c r="K25" s="9"/>
      <c r="L25" s="9"/>
    </row>
    <row r="26" spans="1:12" ht="21" customHeight="1">
      <c r="A26" s="269" t="s">
        <v>279</v>
      </c>
      <c r="B26" s="145"/>
      <c r="C26" s="145"/>
      <c r="D26" s="145"/>
      <c r="E26" s="145"/>
      <c r="G26" s="270" t="s">
        <v>230</v>
      </c>
      <c r="H26" s="658"/>
      <c r="I26" s="256"/>
      <c r="J26" s="244"/>
      <c r="K26" s="257"/>
      <c r="L26" s="9"/>
    </row>
    <row r="27" spans="1:12" ht="9.9499999999999993" customHeight="1">
      <c r="A27" s="195"/>
      <c r="B27" s="196"/>
      <c r="C27" s="196"/>
      <c r="D27" s="196"/>
      <c r="E27" s="196"/>
      <c r="F27" s="196"/>
      <c r="G27" s="197"/>
      <c r="H27" s="246"/>
      <c r="I27" s="246"/>
      <c r="J27" s="244"/>
      <c r="K27" s="244"/>
    </row>
    <row r="29" spans="1:12">
      <c r="I29" s="9"/>
    </row>
    <row r="31" spans="1:12">
      <c r="A31" s="177"/>
    </row>
    <row r="32" spans="1:12">
      <c r="A32" s="177"/>
      <c r="I32" s="9"/>
    </row>
    <row r="33" spans="1:1">
      <c r="A33" s="177"/>
    </row>
    <row r="1048549" spans="1:5">
      <c r="A1048549" s="572"/>
      <c r="B1048549" s="572"/>
      <c r="C1048549" s="572"/>
      <c r="D1048549" s="572"/>
      <c r="E1048549" s="572"/>
    </row>
    <row r="1048550" spans="1:5">
      <c r="A1048550" s="572"/>
      <c r="B1048550" s="572"/>
      <c r="C1048550" s="572"/>
      <c r="D1048550" s="572"/>
      <c r="E1048550" s="572"/>
    </row>
    <row r="1048551" spans="1:5">
      <c r="A1048551" s="572"/>
      <c r="B1048551" s="572"/>
      <c r="C1048551" s="572"/>
      <c r="D1048551" s="572"/>
      <c r="E1048551" s="572"/>
    </row>
    <row r="1048552" spans="1:5">
      <c r="A1048552" s="572"/>
      <c r="B1048552" s="572"/>
      <c r="C1048552" s="572"/>
      <c r="D1048552" s="572"/>
      <c r="E1048552" s="572"/>
    </row>
    <row r="1048553" spans="1:5">
      <c r="A1048553" s="572"/>
      <c r="B1048553" s="572"/>
      <c r="C1048553" s="572"/>
      <c r="D1048553" s="572"/>
      <c r="E1048553" s="572"/>
    </row>
    <row r="1048554" spans="1:5">
      <c r="A1048554" s="572"/>
      <c r="B1048554" s="572"/>
      <c r="C1048554" s="572"/>
      <c r="D1048554" s="572"/>
      <c r="E1048554" s="572"/>
    </row>
    <row r="1048555" spans="1:5">
      <c r="A1048555" s="572"/>
      <c r="B1048555" s="572"/>
      <c r="C1048555" s="572"/>
      <c r="D1048555" s="572"/>
      <c r="E1048555" s="572"/>
    </row>
    <row r="1048556" spans="1:5">
      <c r="A1048556" s="572"/>
      <c r="B1048556" s="572"/>
      <c r="C1048556" s="572"/>
      <c r="D1048556" s="572"/>
      <c r="E1048556" s="572"/>
    </row>
    <row r="1048557" spans="1:5">
      <c r="A1048557" s="572"/>
      <c r="B1048557" s="572"/>
      <c r="C1048557" s="572"/>
      <c r="D1048557" s="572"/>
      <c r="E1048557" s="572"/>
    </row>
    <row r="1048558" spans="1:5">
      <c r="A1048558" s="572"/>
      <c r="B1048558" s="572"/>
      <c r="C1048558" s="572"/>
      <c r="D1048558" s="572"/>
      <c r="E1048558" s="572"/>
    </row>
    <row r="1048559" spans="1:5" ht="15.75">
      <c r="A1048559" s="572"/>
      <c r="B1048559" s="573" t="s">
        <v>165</v>
      </c>
      <c r="C1048559" s="573" t="s">
        <v>164</v>
      </c>
      <c r="D1048559" s="572"/>
      <c r="E1048559" s="572"/>
    </row>
    <row r="1048560" spans="1:5">
      <c r="A1048560" s="644" t="s">
        <v>128</v>
      </c>
      <c r="B1048560" s="603">
        <f>($F$20/$F$19)*100</f>
        <v>0</v>
      </c>
      <c r="C1048560" s="603">
        <f>($F$14/$F$13)*100</f>
        <v>0.28392958546280522</v>
      </c>
      <c r="D1048560" s="572"/>
      <c r="E1048560" s="572"/>
    </row>
    <row r="1048561" spans="1:5" ht="25.5">
      <c r="A1048561" s="645" t="s">
        <v>266</v>
      </c>
      <c r="B1048561" s="603">
        <f>($F$21/$F$19)*100</f>
        <v>2.6905829596412558</v>
      </c>
      <c r="C1048561" s="603">
        <f>($F$15/$F$13)*100</f>
        <v>2.9528676888131744</v>
      </c>
      <c r="D1048561" s="572"/>
      <c r="E1048561" s="572"/>
    </row>
    <row r="1048562" spans="1:5">
      <c r="A1048562" s="644" t="s">
        <v>115</v>
      </c>
      <c r="B1048562" s="603">
        <f>($F$22/$F$19)*100</f>
        <v>8.5201793721973083</v>
      </c>
      <c r="C1048562" s="603">
        <f>($F$16/$F$13)*100</f>
        <v>13.287904599659283</v>
      </c>
      <c r="D1048562" s="572"/>
      <c r="E1048562" s="572"/>
    </row>
    <row r="1048563" spans="1:5">
      <c r="A1048563" s="644" t="s">
        <v>114</v>
      </c>
      <c r="B1048563" s="603">
        <f>($F$23/$F$19)*100</f>
        <v>46.188340807174889</v>
      </c>
      <c r="C1048563" s="603">
        <f>($F$17/$F$13)*100</f>
        <v>47.47302668938103</v>
      </c>
      <c r="D1048563" s="572"/>
      <c r="E1048563" s="572"/>
    </row>
    <row r="1048564" spans="1:5">
      <c r="A1048564" s="644" t="s">
        <v>106</v>
      </c>
      <c r="B1048564" s="603">
        <f>($F$24/$F$19)*100</f>
        <v>42.600896860986545</v>
      </c>
      <c r="C1048564" s="603">
        <f>($F$18/$F$13)*100</f>
        <v>36.002271436683699</v>
      </c>
      <c r="D1048564" s="572"/>
      <c r="E1048564" s="572"/>
    </row>
    <row r="1048565" spans="1:5">
      <c r="A1048565" s="572"/>
      <c r="B1048565" s="572"/>
      <c r="C1048565" s="572"/>
      <c r="D1048565" s="572"/>
      <c r="E1048565" s="572"/>
    </row>
    <row r="1048566" spans="1:5">
      <c r="A1048566" s="572"/>
      <c r="B1048566" s="572"/>
      <c r="C1048566" s="572"/>
      <c r="D1048566" s="572"/>
      <c r="E1048566" s="572"/>
    </row>
  </sheetData>
  <mergeCells count="6">
    <mergeCell ref="G1:G2"/>
    <mergeCell ref="A1:A2"/>
    <mergeCell ref="A4:A6"/>
    <mergeCell ref="G4:G6"/>
    <mergeCell ref="F4:F6"/>
    <mergeCell ref="B4:E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D65B2-2071-4C9A-8F12-420243257D14}">
  <sheetPr>
    <tabColor rgb="FFDACFAA"/>
  </sheetPr>
  <dimension ref="A1:J1048530"/>
  <sheetViews>
    <sheetView showGridLines="0" rightToLeft="1" zoomScaleNormal="100" zoomScaleSheetLayoutView="100" workbookViewId="0">
      <selection activeCell="K2" sqref="K2"/>
    </sheetView>
  </sheetViews>
  <sheetFormatPr defaultColWidth="9.140625" defaultRowHeight="12.75"/>
  <cols>
    <col min="1" max="10" width="9.140625" style="3" customWidth="1"/>
    <col min="11" max="16384" width="9.140625" style="3"/>
  </cols>
  <sheetData>
    <row r="1" spans="1:10" ht="18" customHeight="1">
      <c r="A1" s="450" t="s">
        <v>377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0" ht="21" customHeight="1">
      <c r="A2" s="457" t="s">
        <v>573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0" ht="21" customHeight="1" thickBot="1">
      <c r="A3" s="278" t="s">
        <v>574</v>
      </c>
      <c r="B3" s="454"/>
      <c r="C3" s="454"/>
      <c r="D3" s="454"/>
      <c r="E3" s="454"/>
      <c r="F3" s="454"/>
      <c r="G3" s="454"/>
      <c r="H3" s="454"/>
      <c r="I3" s="454"/>
      <c r="J3" s="454"/>
    </row>
    <row r="4" spans="1:10" ht="13.5" thickBot="1">
      <c r="A4" s="458"/>
      <c r="B4" s="440"/>
      <c r="C4" s="440"/>
      <c r="D4" s="440"/>
      <c r="E4" s="440"/>
      <c r="F4" s="440"/>
      <c r="G4" s="440"/>
      <c r="H4" s="440"/>
      <c r="I4" s="440"/>
      <c r="J4" s="440"/>
    </row>
    <row r="5" spans="1:10" ht="13.5" thickBot="1">
      <c r="A5" s="175"/>
      <c r="J5" s="9"/>
    </row>
    <row r="6" spans="1:10" ht="13.5" thickBot="1">
      <c r="A6" s="175"/>
    </row>
    <row r="1048525" spans="1:3" ht="15.75">
      <c r="B1048525" s="80"/>
      <c r="C1048525" s="80"/>
    </row>
    <row r="1048526" spans="1:3">
      <c r="A1048526" s="176"/>
      <c r="B1048526" s="153"/>
      <c r="C1048526" s="153"/>
    </row>
    <row r="1048527" spans="1:3">
      <c r="A1048527" s="176"/>
      <c r="B1048527" s="153"/>
      <c r="C1048527" s="153"/>
    </row>
    <row r="1048528" spans="1:3">
      <c r="A1048528" s="176"/>
      <c r="B1048528" s="153"/>
      <c r="C1048528" s="153"/>
    </row>
    <row r="1048529" spans="1:3">
      <c r="A1048529" s="176"/>
      <c r="B1048529" s="153"/>
      <c r="C1048529" s="153"/>
    </row>
    <row r="1048530" spans="1:3">
      <c r="A1048530" s="176"/>
      <c r="B1048530" s="153"/>
      <c r="C1048530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/>
  <dimension ref="A1:O1048547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3.7109375" style="3" customWidth="1"/>
    <col min="2" max="10" width="6.7109375" style="3" customWidth="1"/>
    <col min="11" max="11" width="19.28515625" style="3" customWidth="1"/>
    <col min="12" max="16384" width="9.140625" style="3"/>
  </cols>
  <sheetData>
    <row r="1" spans="1:12" s="5" customFormat="1" ht="21" customHeight="1">
      <c r="A1" s="715" t="s">
        <v>153</v>
      </c>
      <c r="B1" s="307" t="s">
        <v>575</v>
      </c>
      <c r="C1" s="193"/>
      <c r="D1" s="193"/>
      <c r="E1" s="193"/>
      <c r="F1" s="229"/>
      <c r="G1" s="229"/>
      <c r="H1" s="229"/>
      <c r="I1" s="193"/>
      <c r="J1" s="193"/>
      <c r="K1" s="716">
        <v>2021</v>
      </c>
    </row>
    <row r="2" spans="1:12" s="5" customFormat="1" ht="28.5">
      <c r="A2" s="715"/>
      <c r="B2" s="306" t="s">
        <v>267</v>
      </c>
      <c r="C2" s="194"/>
      <c r="D2" s="194"/>
      <c r="E2" s="194"/>
      <c r="F2" s="194"/>
      <c r="G2" s="194"/>
      <c r="H2" s="194"/>
      <c r="I2" s="194"/>
      <c r="J2" s="194"/>
      <c r="K2" s="716"/>
    </row>
    <row r="3" spans="1:12" s="5" customFormat="1" ht="15" thickBot="1">
      <c r="A3" s="7"/>
      <c r="B3" s="8"/>
      <c r="C3" s="6"/>
      <c r="D3" s="6"/>
      <c r="E3" s="6"/>
      <c r="F3" s="6"/>
      <c r="G3" s="6"/>
      <c r="H3" s="6"/>
      <c r="I3" s="6"/>
      <c r="J3" s="6"/>
      <c r="K3" s="8"/>
    </row>
    <row r="4" spans="1:12" s="9" customFormat="1" ht="18.75">
      <c r="A4" s="744" t="s">
        <v>124</v>
      </c>
      <c r="B4" s="252" t="s">
        <v>68</v>
      </c>
      <c r="C4" s="259"/>
      <c r="D4" s="260"/>
      <c r="E4" s="259"/>
      <c r="F4" s="259"/>
      <c r="G4" s="259"/>
      <c r="H4" s="259"/>
      <c r="I4" s="248" t="s">
        <v>340</v>
      </c>
      <c r="J4" s="746" t="s">
        <v>467</v>
      </c>
      <c r="K4" s="745" t="s">
        <v>67</v>
      </c>
    </row>
    <row r="5" spans="1:12" s="2" customFormat="1" ht="52.5" customHeight="1" thickBot="1">
      <c r="A5" s="739"/>
      <c r="B5" s="499" t="s">
        <v>42</v>
      </c>
      <c r="C5" s="500" t="s">
        <v>60</v>
      </c>
      <c r="D5" s="500" t="s">
        <v>43</v>
      </c>
      <c r="E5" s="500" t="s">
        <v>61</v>
      </c>
      <c r="F5" s="500" t="s">
        <v>44</v>
      </c>
      <c r="G5" s="500" t="s">
        <v>45</v>
      </c>
      <c r="H5" s="500" t="s">
        <v>46</v>
      </c>
      <c r="I5" s="501" t="s">
        <v>98</v>
      </c>
      <c r="J5" s="687"/>
      <c r="K5" s="741"/>
    </row>
    <row r="6" spans="1:12" s="2" customFormat="1" ht="21" customHeight="1">
      <c r="A6" s="97" t="s">
        <v>50</v>
      </c>
      <c r="B6" s="119">
        <f t="shared" ref="B6:J6" si="0">SUM(B7:B11)</f>
        <v>52</v>
      </c>
      <c r="C6" s="119">
        <f t="shared" si="0"/>
        <v>325</v>
      </c>
      <c r="D6" s="119">
        <f t="shared" si="0"/>
        <v>480</v>
      </c>
      <c r="E6" s="119">
        <f t="shared" si="0"/>
        <v>363</v>
      </c>
      <c r="F6" s="119">
        <f t="shared" si="0"/>
        <v>296</v>
      </c>
      <c r="G6" s="119">
        <f t="shared" si="0"/>
        <v>210</v>
      </c>
      <c r="H6" s="119">
        <f t="shared" si="0"/>
        <v>119</v>
      </c>
      <c r="I6" s="119">
        <f t="shared" si="0"/>
        <v>141</v>
      </c>
      <c r="J6" s="119">
        <f t="shared" si="0"/>
        <v>1986</v>
      </c>
      <c r="K6" s="103" t="s">
        <v>19</v>
      </c>
      <c r="L6" s="658"/>
    </row>
    <row r="7" spans="1:12" s="9" customFormat="1" ht="15.95" customHeight="1">
      <c r="A7" s="101" t="s">
        <v>251</v>
      </c>
      <c r="B7" s="104">
        <f t="shared" ref="B7:J7" si="1">B19+B13</f>
        <v>0</v>
      </c>
      <c r="C7" s="104">
        <f t="shared" si="1"/>
        <v>1</v>
      </c>
      <c r="D7" s="104">
        <f t="shared" si="1"/>
        <v>0</v>
      </c>
      <c r="E7" s="104">
        <f t="shared" si="1"/>
        <v>0</v>
      </c>
      <c r="F7" s="104">
        <f t="shared" si="1"/>
        <v>2</v>
      </c>
      <c r="G7" s="104">
        <f t="shared" si="1"/>
        <v>1</v>
      </c>
      <c r="H7" s="104">
        <f t="shared" si="1"/>
        <v>2</v>
      </c>
      <c r="I7" s="104">
        <f t="shared" si="1"/>
        <v>7</v>
      </c>
      <c r="J7" s="109">
        <f t="shared" si="1"/>
        <v>13</v>
      </c>
      <c r="K7" s="206" t="s">
        <v>118</v>
      </c>
      <c r="L7" s="658"/>
    </row>
    <row r="8" spans="1:12" s="9" customFormat="1" ht="15.95" customHeight="1">
      <c r="A8" s="102" t="s">
        <v>252</v>
      </c>
      <c r="B8" s="108">
        <f t="shared" ref="B8:J8" si="2">B20+B14</f>
        <v>2</v>
      </c>
      <c r="C8" s="108">
        <f t="shared" si="2"/>
        <v>5</v>
      </c>
      <c r="D8" s="108">
        <f t="shared" si="2"/>
        <v>7</v>
      </c>
      <c r="E8" s="108">
        <f t="shared" si="2"/>
        <v>4</v>
      </c>
      <c r="F8" s="108">
        <f t="shared" si="2"/>
        <v>15</v>
      </c>
      <c r="G8" s="108">
        <f t="shared" si="2"/>
        <v>9</v>
      </c>
      <c r="H8" s="108">
        <f t="shared" si="2"/>
        <v>5</v>
      </c>
      <c r="I8" s="108">
        <f t="shared" si="2"/>
        <v>9</v>
      </c>
      <c r="J8" s="107">
        <f t="shared" si="2"/>
        <v>56</v>
      </c>
      <c r="K8" s="207" t="s">
        <v>78</v>
      </c>
      <c r="L8" s="658"/>
    </row>
    <row r="9" spans="1:12" s="9" customFormat="1" ht="15.95" customHeight="1">
      <c r="A9" s="102" t="s">
        <v>65</v>
      </c>
      <c r="B9" s="108">
        <f t="shared" ref="B9:J9" si="3">B21+B15</f>
        <v>5</v>
      </c>
      <c r="C9" s="108">
        <f t="shared" si="3"/>
        <v>21</v>
      </c>
      <c r="D9" s="108">
        <f t="shared" si="3"/>
        <v>40</v>
      </c>
      <c r="E9" s="108">
        <f t="shared" si="3"/>
        <v>27</v>
      </c>
      <c r="F9" s="108">
        <f t="shared" si="3"/>
        <v>29</v>
      </c>
      <c r="G9" s="108">
        <f t="shared" si="3"/>
        <v>23</v>
      </c>
      <c r="H9" s="108">
        <f t="shared" si="3"/>
        <v>15</v>
      </c>
      <c r="I9" s="108">
        <f t="shared" si="3"/>
        <v>17</v>
      </c>
      <c r="J9" s="107">
        <f t="shared" si="3"/>
        <v>177</v>
      </c>
      <c r="K9" s="207" t="s">
        <v>79</v>
      </c>
      <c r="L9" s="658"/>
    </row>
    <row r="10" spans="1:12" s="9" customFormat="1" ht="15.95" customHeight="1">
      <c r="A10" s="101" t="s">
        <v>66</v>
      </c>
      <c r="B10" s="104">
        <f t="shared" ref="B10:J10" si="4">B22+B16</f>
        <v>34</v>
      </c>
      <c r="C10" s="104">
        <f t="shared" si="4"/>
        <v>156</v>
      </c>
      <c r="D10" s="104">
        <f t="shared" si="4"/>
        <v>176</v>
      </c>
      <c r="E10" s="104">
        <f t="shared" si="4"/>
        <v>126</v>
      </c>
      <c r="F10" s="104">
        <f t="shared" si="4"/>
        <v>109</v>
      </c>
      <c r="G10" s="104">
        <f t="shared" si="4"/>
        <v>89</v>
      </c>
      <c r="H10" s="104">
        <f t="shared" si="4"/>
        <v>47</v>
      </c>
      <c r="I10" s="104">
        <f t="shared" si="4"/>
        <v>58</v>
      </c>
      <c r="J10" s="109">
        <f t="shared" si="4"/>
        <v>795</v>
      </c>
      <c r="K10" s="206" t="s">
        <v>80</v>
      </c>
      <c r="L10" s="658"/>
    </row>
    <row r="11" spans="1:12" s="9" customFormat="1" ht="15.95" customHeight="1">
      <c r="A11" s="102" t="s">
        <v>105</v>
      </c>
      <c r="B11" s="108">
        <f t="shared" ref="B11:J11" si="5">B23+B17</f>
        <v>11</v>
      </c>
      <c r="C11" s="108">
        <f t="shared" si="5"/>
        <v>142</v>
      </c>
      <c r="D11" s="108">
        <f t="shared" si="5"/>
        <v>257</v>
      </c>
      <c r="E11" s="108">
        <f t="shared" si="5"/>
        <v>206</v>
      </c>
      <c r="F11" s="108">
        <f t="shared" si="5"/>
        <v>141</v>
      </c>
      <c r="G11" s="108">
        <f t="shared" si="5"/>
        <v>88</v>
      </c>
      <c r="H11" s="108">
        <f t="shared" si="5"/>
        <v>50</v>
      </c>
      <c r="I11" s="108">
        <f t="shared" si="5"/>
        <v>50</v>
      </c>
      <c r="J11" s="107">
        <f t="shared" si="5"/>
        <v>945</v>
      </c>
      <c r="K11" s="207" t="s">
        <v>104</v>
      </c>
      <c r="L11" s="658"/>
    </row>
    <row r="12" spans="1:12" s="2" customFormat="1" ht="21" customHeight="1">
      <c r="A12" s="97" t="s">
        <v>54</v>
      </c>
      <c r="B12" s="119">
        <f t="shared" ref="B12:J12" si="6">SUM(B13:B17)</f>
        <v>43</v>
      </c>
      <c r="C12" s="119">
        <f t="shared" si="6"/>
        <v>276</v>
      </c>
      <c r="D12" s="119">
        <f t="shared" si="6"/>
        <v>404</v>
      </c>
      <c r="E12" s="119">
        <f t="shared" si="6"/>
        <v>300</v>
      </c>
      <c r="F12" s="119">
        <f t="shared" si="6"/>
        <v>224</v>
      </c>
      <c r="G12" s="119">
        <f t="shared" si="6"/>
        <v>152</v>
      </c>
      <c r="H12" s="119">
        <f t="shared" si="6"/>
        <v>93</v>
      </c>
      <c r="I12" s="119">
        <f t="shared" si="6"/>
        <v>125</v>
      </c>
      <c r="J12" s="119">
        <f t="shared" si="6"/>
        <v>1617</v>
      </c>
      <c r="K12" s="103" t="s">
        <v>17</v>
      </c>
      <c r="L12" s="658"/>
    </row>
    <row r="13" spans="1:12" s="9" customFormat="1" ht="15.95" customHeight="1">
      <c r="A13" s="101" t="s">
        <v>251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4">
        <v>1</v>
      </c>
      <c r="H13" s="104">
        <v>1</v>
      </c>
      <c r="I13" s="104">
        <v>6</v>
      </c>
      <c r="J13" s="109">
        <f t="shared" ref="J13:J17" si="7">SUM(B13:I13)</f>
        <v>8</v>
      </c>
      <c r="K13" s="206" t="s">
        <v>118</v>
      </c>
      <c r="L13" s="658"/>
    </row>
    <row r="14" spans="1:12" s="9" customFormat="1" ht="15.95" customHeight="1">
      <c r="A14" s="102" t="s">
        <v>252</v>
      </c>
      <c r="B14" s="108">
        <v>0</v>
      </c>
      <c r="C14" s="108">
        <v>3</v>
      </c>
      <c r="D14" s="108">
        <v>2</v>
      </c>
      <c r="E14" s="108">
        <v>2</v>
      </c>
      <c r="F14" s="108">
        <v>7</v>
      </c>
      <c r="G14" s="108">
        <v>6</v>
      </c>
      <c r="H14" s="108">
        <v>3</v>
      </c>
      <c r="I14" s="108">
        <v>7</v>
      </c>
      <c r="J14" s="107">
        <f t="shared" si="7"/>
        <v>30</v>
      </c>
      <c r="K14" s="207" t="s">
        <v>78</v>
      </c>
      <c r="L14" s="658"/>
    </row>
    <row r="15" spans="1:12" s="9" customFormat="1" ht="15.95" customHeight="1">
      <c r="A15" s="102" t="s">
        <v>65</v>
      </c>
      <c r="B15" s="108">
        <v>5</v>
      </c>
      <c r="C15" s="108">
        <v>8</v>
      </c>
      <c r="D15" s="108">
        <v>24</v>
      </c>
      <c r="E15" s="108">
        <v>17</v>
      </c>
      <c r="F15" s="108">
        <v>19</v>
      </c>
      <c r="G15" s="108">
        <v>17</v>
      </c>
      <c r="H15" s="108">
        <v>13</v>
      </c>
      <c r="I15" s="108">
        <v>17</v>
      </c>
      <c r="J15" s="107">
        <f t="shared" si="7"/>
        <v>120</v>
      </c>
      <c r="K15" s="207" t="s">
        <v>79</v>
      </c>
      <c r="L15" s="658"/>
    </row>
    <row r="16" spans="1:12" s="9" customFormat="1" ht="15.95" customHeight="1">
      <c r="A16" s="101" t="s">
        <v>66</v>
      </c>
      <c r="B16" s="104">
        <v>27</v>
      </c>
      <c r="C16" s="104">
        <v>132</v>
      </c>
      <c r="D16" s="104">
        <v>149</v>
      </c>
      <c r="E16" s="104">
        <v>96</v>
      </c>
      <c r="F16" s="104">
        <v>82</v>
      </c>
      <c r="G16" s="104">
        <v>64</v>
      </c>
      <c r="H16" s="104">
        <v>38</v>
      </c>
      <c r="I16" s="104">
        <v>52</v>
      </c>
      <c r="J16" s="109">
        <f t="shared" si="7"/>
        <v>640</v>
      </c>
      <c r="K16" s="206" t="s">
        <v>80</v>
      </c>
      <c r="L16" s="658"/>
    </row>
    <row r="17" spans="1:15" s="9" customFormat="1" ht="15.95" customHeight="1">
      <c r="A17" s="102" t="s">
        <v>105</v>
      </c>
      <c r="B17" s="108">
        <v>11</v>
      </c>
      <c r="C17" s="108">
        <v>133</v>
      </c>
      <c r="D17" s="108">
        <v>229</v>
      </c>
      <c r="E17" s="108">
        <v>185</v>
      </c>
      <c r="F17" s="108">
        <v>116</v>
      </c>
      <c r="G17" s="108">
        <v>64</v>
      </c>
      <c r="H17" s="108">
        <v>38</v>
      </c>
      <c r="I17" s="108">
        <v>43</v>
      </c>
      <c r="J17" s="107">
        <f t="shared" si="7"/>
        <v>819</v>
      </c>
      <c r="K17" s="207" t="s">
        <v>104</v>
      </c>
      <c r="L17" s="658"/>
    </row>
    <row r="18" spans="1:15" s="2" customFormat="1" ht="21" customHeight="1">
      <c r="A18" s="97" t="s">
        <v>70</v>
      </c>
      <c r="B18" s="119">
        <f t="shared" ref="B18:J18" si="8">SUM(B19:B23)</f>
        <v>9</v>
      </c>
      <c r="C18" s="119">
        <f t="shared" si="8"/>
        <v>49</v>
      </c>
      <c r="D18" s="119">
        <f t="shared" si="8"/>
        <v>76</v>
      </c>
      <c r="E18" s="119">
        <f t="shared" si="8"/>
        <v>63</v>
      </c>
      <c r="F18" s="119">
        <f t="shared" si="8"/>
        <v>72</v>
      </c>
      <c r="G18" s="119">
        <f t="shared" si="8"/>
        <v>58</v>
      </c>
      <c r="H18" s="119">
        <f t="shared" si="8"/>
        <v>26</v>
      </c>
      <c r="I18" s="119">
        <f t="shared" si="8"/>
        <v>16</v>
      </c>
      <c r="J18" s="119">
        <f t="shared" si="8"/>
        <v>369</v>
      </c>
      <c r="K18" s="103" t="s">
        <v>16</v>
      </c>
      <c r="L18" s="658"/>
      <c r="M18" s="9"/>
      <c r="N18" s="9"/>
      <c r="O18" s="9"/>
    </row>
    <row r="19" spans="1:15" s="9" customFormat="1" ht="15.95" customHeight="1">
      <c r="A19" s="101" t="s">
        <v>251</v>
      </c>
      <c r="B19" s="104">
        <v>0</v>
      </c>
      <c r="C19" s="104">
        <v>1</v>
      </c>
      <c r="D19" s="104">
        <v>0</v>
      </c>
      <c r="E19" s="104">
        <v>0</v>
      </c>
      <c r="F19" s="104">
        <v>2</v>
      </c>
      <c r="G19" s="104">
        <v>0</v>
      </c>
      <c r="H19" s="104">
        <v>1</v>
      </c>
      <c r="I19" s="104">
        <v>1</v>
      </c>
      <c r="J19" s="109">
        <f t="shared" ref="J19:J23" si="9">SUM(B19:I19)</f>
        <v>5</v>
      </c>
      <c r="K19" s="206" t="s">
        <v>118</v>
      </c>
      <c r="L19" s="658"/>
    </row>
    <row r="20" spans="1:15" s="9" customFormat="1" ht="15.95" customHeight="1">
      <c r="A20" s="102" t="s">
        <v>252</v>
      </c>
      <c r="B20" s="108">
        <v>2</v>
      </c>
      <c r="C20" s="108">
        <v>2</v>
      </c>
      <c r="D20" s="108">
        <v>5</v>
      </c>
      <c r="E20" s="108">
        <v>2</v>
      </c>
      <c r="F20" s="108">
        <v>8</v>
      </c>
      <c r="G20" s="108">
        <v>3</v>
      </c>
      <c r="H20" s="108">
        <v>2</v>
      </c>
      <c r="I20" s="108">
        <v>2</v>
      </c>
      <c r="J20" s="107">
        <f t="shared" si="9"/>
        <v>26</v>
      </c>
      <c r="K20" s="207" t="s">
        <v>78</v>
      </c>
      <c r="L20" s="658"/>
    </row>
    <row r="21" spans="1:15" s="9" customFormat="1" ht="15.95" customHeight="1">
      <c r="A21" s="102" t="s">
        <v>65</v>
      </c>
      <c r="B21" s="108">
        <v>0</v>
      </c>
      <c r="C21" s="108">
        <v>13</v>
      </c>
      <c r="D21" s="108">
        <v>16</v>
      </c>
      <c r="E21" s="108">
        <v>10</v>
      </c>
      <c r="F21" s="108">
        <v>10</v>
      </c>
      <c r="G21" s="108">
        <v>6</v>
      </c>
      <c r="H21" s="108">
        <v>2</v>
      </c>
      <c r="I21" s="108">
        <v>0</v>
      </c>
      <c r="J21" s="107">
        <f t="shared" si="9"/>
        <v>57</v>
      </c>
      <c r="K21" s="207" t="s">
        <v>79</v>
      </c>
      <c r="L21" s="658"/>
    </row>
    <row r="22" spans="1:15" s="9" customFormat="1" ht="15.95" customHeight="1">
      <c r="A22" s="101" t="s">
        <v>66</v>
      </c>
      <c r="B22" s="104">
        <v>7</v>
      </c>
      <c r="C22" s="104">
        <v>24</v>
      </c>
      <c r="D22" s="104">
        <v>27</v>
      </c>
      <c r="E22" s="104">
        <v>30</v>
      </c>
      <c r="F22" s="104">
        <v>27</v>
      </c>
      <c r="G22" s="104">
        <v>25</v>
      </c>
      <c r="H22" s="104">
        <v>9</v>
      </c>
      <c r="I22" s="104">
        <v>6</v>
      </c>
      <c r="J22" s="109">
        <f t="shared" si="9"/>
        <v>155</v>
      </c>
      <c r="K22" s="206" t="s">
        <v>80</v>
      </c>
      <c r="L22" s="658"/>
    </row>
    <row r="23" spans="1:15" s="9" customFormat="1" ht="15.95" customHeight="1" thickBot="1">
      <c r="A23" s="237" t="s">
        <v>105</v>
      </c>
      <c r="B23" s="235">
        <v>0</v>
      </c>
      <c r="C23" s="235">
        <v>9</v>
      </c>
      <c r="D23" s="235">
        <v>28</v>
      </c>
      <c r="E23" s="235">
        <v>21</v>
      </c>
      <c r="F23" s="235">
        <v>25</v>
      </c>
      <c r="G23" s="235">
        <v>24</v>
      </c>
      <c r="H23" s="235">
        <v>12</v>
      </c>
      <c r="I23" s="235">
        <v>7</v>
      </c>
      <c r="J23" s="236">
        <f t="shared" si="9"/>
        <v>126</v>
      </c>
      <c r="K23" s="394" t="s">
        <v>104</v>
      </c>
      <c r="L23" s="658"/>
    </row>
    <row r="24" spans="1:15" ht="15.95" customHeight="1" thickTop="1">
      <c r="A24" s="146" t="s">
        <v>99</v>
      </c>
      <c r="B24" s="145"/>
      <c r="C24" s="145"/>
      <c r="D24" s="170"/>
      <c r="E24" s="170"/>
      <c r="F24" s="170"/>
      <c r="G24" s="170"/>
      <c r="H24" s="170"/>
      <c r="I24" s="170"/>
      <c r="J24" s="170"/>
      <c r="K24" s="270" t="s">
        <v>100</v>
      </c>
      <c r="L24" s="658"/>
      <c r="M24" s="9"/>
      <c r="N24" s="9"/>
    </row>
    <row r="25" spans="1:15" ht="21" customHeight="1">
      <c r="A25" s="269" t="s">
        <v>279</v>
      </c>
      <c r="B25" s="145"/>
      <c r="C25" s="145"/>
      <c r="D25" s="145"/>
      <c r="E25" s="145"/>
      <c r="I25" s="170"/>
      <c r="J25" s="170"/>
      <c r="K25" s="270" t="s">
        <v>230</v>
      </c>
      <c r="L25" s="658"/>
      <c r="M25" s="9"/>
      <c r="N25" s="9"/>
    </row>
    <row r="26" spans="1:15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7"/>
      <c r="M26" s="9"/>
      <c r="N26" s="9"/>
    </row>
    <row r="27" spans="1:15">
      <c r="M27" s="9"/>
      <c r="N27" s="9"/>
    </row>
    <row r="28" spans="1:15">
      <c r="M28" s="9"/>
      <c r="N28" s="9"/>
    </row>
    <row r="29" spans="1:15">
      <c r="L29" s="2"/>
      <c r="M29" s="9"/>
      <c r="N29" s="9"/>
    </row>
    <row r="1048535" spans="1:11" ht="15.75">
      <c r="A1048535" s="572"/>
      <c r="B1048535" s="573" t="s">
        <v>168</v>
      </c>
      <c r="C1048535" s="573" t="s">
        <v>167</v>
      </c>
      <c r="D1048535" s="572"/>
      <c r="E1048535" s="572"/>
      <c r="F1048535" s="572"/>
      <c r="G1048535" s="572"/>
      <c r="H1048535" s="572"/>
      <c r="I1048535" s="572"/>
      <c r="J1048535" s="640"/>
      <c r="K1048535" s="572"/>
    </row>
    <row r="1048536" spans="1:11" ht="45">
      <c r="A1048536" s="613" t="s">
        <v>603</v>
      </c>
      <c r="B1048536" s="603">
        <f>($J$19/$J$18)*100</f>
        <v>1.3550135501355014</v>
      </c>
      <c r="C1048536" s="603">
        <f>($J$13/$J$12)*100</f>
        <v>0.49474335188620905</v>
      </c>
      <c r="D1048536" s="572"/>
      <c r="E1048536" s="572"/>
      <c r="F1048536" s="572"/>
      <c r="G1048536" s="572"/>
      <c r="H1048536" s="572"/>
      <c r="I1048536" s="572"/>
      <c r="J1048536" s="640"/>
      <c r="K1048536" s="572"/>
    </row>
    <row r="1048537" spans="1:11" ht="30">
      <c r="A1048537" s="613" t="s">
        <v>266</v>
      </c>
      <c r="B1048537" s="603">
        <f>($J$20/$J$18)*100</f>
        <v>7.0460704607046063</v>
      </c>
      <c r="C1048537" s="603">
        <f>($J$14/$J$12)*100</f>
        <v>1.855287569573284</v>
      </c>
      <c r="D1048537" s="572"/>
      <c r="E1048537" s="572"/>
      <c r="F1048537" s="572"/>
      <c r="G1048537" s="572"/>
      <c r="H1048537" s="572"/>
      <c r="I1048537" s="572"/>
      <c r="J1048537" s="640"/>
      <c r="K1048537" s="572"/>
    </row>
    <row r="1048538" spans="1:11" ht="15">
      <c r="A1048538" s="611" t="s">
        <v>115</v>
      </c>
      <c r="B1048538" s="603">
        <f>($J$21/$J$18)*100</f>
        <v>15.447154471544716</v>
      </c>
      <c r="C1048538" s="603">
        <f>($J$15/$J$12)*100</f>
        <v>7.421150278293136</v>
      </c>
      <c r="D1048538" s="572"/>
      <c r="E1048538" s="572"/>
      <c r="F1048538" s="572"/>
      <c r="G1048538" s="572"/>
      <c r="H1048538" s="572"/>
      <c r="I1048538" s="572"/>
      <c r="J1048538" s="624"/>
      <c r="K1048538" s="572"/>
    </row>
    <row r="1048539" spans="1:11" ht="15">
      <c r="A1048539" s="611" t="s">
        <v>114</v>
      </c>
      <c r="B1048539" s="603">
        <f>($J$22/$J$18)*100</f>
        <v>42.005420054200542</v>
      </c>
      <c r="C1048539" s="603">
        <f>($J$16/$J$12)*100</f>
        <v>39.579468150896723</v>
      </c>
      <c r="D1048539" s="572"/>
      <c r="E1048539" s="572"/>
      <c r="F1048539" s="572"/>
      <c r="G1048539" s="572"/>
      <c r="H1048539" s="572"/>
      <c r="I1048539" s="572"/>
      <c r="J1048539" s="610"/>
      <c r="K1048539" s="572"/>
    </row>
    <row r="1048540" spans="1:11" ht="15">
      <c r="A1048540" s="611" t="s">
        <v>106</v>
      </c>
      <c r="B1048540" s="603">
        <f>($J$23/$J$18)*100</f>
        <v>34.146341463414636</v>
      </c>
      <c r="C1048540" s="603">
        <f>($J$17/$J$12)*100</f>
        <v>50.649350649350644</v>
      </c>
      <c r="D1048540" s="572"/>
      <c r="E1048540" s="572"/>
      <c r="F1048540" s="572"/>
      <c r="G1048540" s="572"/>
      <c r="H1048540" s="572"/>
      <c r="I1048540" s="572"/>
      <c r="J1048540" s="610"/>
      <c r="K1048540" s="572"/>
    </row>
    <row r="1048541" spans="1:11" ht="15">
      <c r="A1048541" s="611" t="s">
        <v>102</v>
      </c>
      <c r="B1048541" s="603"/>
      <c r="C1048541" s="603"/>
      <c r="D1048541" s="572"/>
      <c r="E1048541" s="572"/>
      <c r="F1048541" s="572"/>
      <c r="G1048541" s="572"/>
      <c r="H1048541" s="572"/>
      <c r="I1048541" s="572"/>
      <c r="J1048541" s="624"/>
      <c r="K1048541" s="572"/>
    </row>
    <row r="1048542" spans="1:11">
      <c r="A1048542" s="572"/>
      <c r="B1048542" s="572"/>
      <c r="C1048542" s="572"/>
      <c r="D1048542" s="572"/>
      <c r="E1048542" s="572"/>
      <c r="F1048542" s="572"/>
      <c r="G1048542" s="572"/>
      <c r="H1048542" s="572"/>
      <c r="I1048542" s="572"/>
      <c r="J1048542" s="624"/>
      <c r="K1048542" s="572"/>
    </row>
    <row r="1048543" spans="1:11" ht="35.25">
      <c r="A1048543" s="572"/>
      <c r="B1048543" s="646" t="s">
        <v>42</v>
      </c>
      <c r="C1048543" s="646" t="s">
        <v>60</v>
      </c>
      <c r="D1048543" s="646" t="s">
        <v>43</v>
      </c>
      <c r="E1048543" s="646" t="s">
        <v>61</v>
      </c>
      <c r="F1048543" s="646" t="s">
        <v>44</v>
      </c>
      <c r="G1048543" s="646" t="s">
        <v>45</v>
      </c>
      <c r="H1048543" s="646" t="s">
        <v>46</v>
      </c>
      <c r="I1048543" s="646" t="s">
        <v>98</v>
      </c>
      <c r="J1048543" s="624"/>
      <c r="K1048543" s="572"/>
    </row>
    <row r="1048544" spans="1:11" ht="15.75">
      <c r="A1048544" s="573" t="s">
        <v>168</v>
      </c>
      <c r="B1048544" s="603">
        <f>($B$18/$J$18)*100</f>
        <v>2.4390243902439024</v>
      </c>
      <c r="C1048544" s="603">
        <f>($C$18/$J$18)*100</f>
        <v>13.279132791327914</v>
      </c>
      <c r="D1048544" s="603">
        <f>($D$18/$J$18)*100</f>
        <v>20.596205962059621</v>
      </c>
      <c r="E1048544" s="603">
        <f>($E$18/$J$18)*100</f>
        <v>17.073170731707318</v>
      </c>
      <c r="F1048544" s="603">
        <f>($F$18/$J$18)*100</f>
        <v>19.512195121951219</v>
      </c>
      <c r="G1048544" s="603">
        <f>($G$18/$J$18)*100</f>
        <v>15.718157181571815</v>
      </c>
      <c r="H1048544" s="603">
        <f>($H$18/$J$18)*100</f>
        <v>7.0460704607046063</v>
      </c>
      <c r="I1048544" s="603">
        <f>($I$18/$J$18)*100</f>
        <v>4.3360433604336039</v>
      </c>
      <c r="J1048544" s="624"/>
      <c r="K1048544" s="572"/>
    </row>
    <row r="1048545" spans="1:11" ht="15.75">
      <c r="A1048545" s="573" t="s">
        <v>167</v>
      </c>
      <c r="B1048545" s="603">
        <f>($B$12/$J$12)*100</f>
        <v>2.6592455163883733</v>
      </c>
      <c r="C1048545" s="603">
        <f>($C$12/$J$12)*100</f>
        <v>17.068645640074212</v>
      </c>
      <c r="D1048545" s="603">
        <f>($D$12/$J$12)*100</f>
        <v>24.984539270253556</v>
      </c>
      <c r="E1048545" s="603">
        <f>($E$12/$J$12)*100</f>
        <v>18.552875695732837</v>
      </c>
      <c r="F1048545" s="603">
        <f>($F$12/$J$12)*100</f>
        <v>13.852813852813853</v>
      </c>
      <c r="G1048545" s="603">
        <f>($G$12/$J$12)*100</f>
        <v>9.400123685837972</v>
      </c>
      <c r="H1048545" s="603">
        <f>($H$12/$J$12)*100</f>
        <v>5.7513914656771803</v>
      </c>
      <c r="I1048545" s="603">
        <f>($I$12/$J$12)*100</f>
        <v>7.7303648732220163</v>
      </c>
      <c r="J1048545" s="624"/>
      <c r="K1048545" s="572"/>
    </row>
    <row r="1048546" spans="1:11">
      <c r="A1048546" s="624"/>
      <c r="B1048546" s="624"/>
      <c r="C1048546" s="624"/>
      <c r="D1048546" s="624"/>
      <c r="E1048546" s="624"/>
      <c r="F1048546" s="624"/>
      <c r="G1048546" s="624"/>
      <c r="H1048546" s="624"/>
      <c r="I1048546" s="624"/>
      <c r="J1048546" s="624"/>
      <c r="K1048546" s="572"/>
    </row>
    <row r="1048547" spans="1:11">
      <c r="A1048547" s="572"/>
      <c r="B1048547" s="572"/>
      <c r="C1048547" s="572"/>
      <c r="D1048547" s="572"/>
      <c r="E1048547" s="572"/>
      <c r="F1048547" s="572"/>
      <c r="G1048547" s="572"/>
      <c r="H1048547" s="572"/>
      <c r="I1048547" s="572"/>
      <c r="J1048547" s="572"/>
      <c r="K1048547" s="572"/>
    </row>
  </sheetData>
  <mergeCells count="5">
    <mergeCell ref="K1:K2"/>
    <mergeCell ref="A1:A2"/>
    <mergeCell ref="A4:A5"/>
    <mergeCell ref="K4:K5"/>
    <mergeCell ref="J4:J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EA314-48F0-4032-B246-4DE24EE59E8A}">
  <sheetPr>
    <tabColor rgb="FFDACFAA"/>
  </sheetPr>
  <dimension ref="A1:L1048526"/>
  <sheetViews>
    <sheetView showGridLines="0" rightToLeft="1" zoomScaleNormal="100" zoomScaleSheetLayoutView="100" workbookViewId="0">
      <selection activeCell="O3" sqref="O3"/>
    </sheetView>
  </sheetViews>
  <sheetFormatPr defaultColWidth="9.140625" defaultRowHeight="12.75"/>
  <cols>
    <col min="1" max="12" width="7.7109375" style="3" customWidth="1"/>
    <col min="13" max="16384" width="9.140625" style="3"/>
  </cols>
  <sheetData>
    <row r="1" spans="1:12" ht="18" customHeight="1">
      <c r="A1" s="450" t="s">
        <v>378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2" ht="21" customHeight="1">
      <c r="A2" s="457" t="s">
        <v>576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</row>
    <row r="3" spans="1:12" ht="21" customHeight="1">
      <c r="A3" s="278" t="s">
        <v>577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</row>
    <row r="22" spans="1:12" ht="18" customHeight="1">
      <c r="A22" s="450" t="s">
        <v>379</v>
      </c>
      <c r="B22" s="451"/>
      <c r="C22" s="451"/>
      <c r="D22" s="451"/>
      <c r="E22" s="451"/>
      <c r="F22" s="451"/>
      <c r="G22" s="451"/>
      <c r="H22" s="451"/>
      <c r="I22" s="451"/>
      <c r="J22" s="451"/>
      <c r="K22" s="451"/>
      <c r="L22" s="451"/>
    </row>
    <row r="23" spans="1:12" ht="21" customHeight="1">
      <c r="A23" s="457" t="s">
        <v>578</v>
      </c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</row>
    <row r="24" spans="1:12" ht="21" customHeight="1">
      <c r="A24" s="278" t="s">
        <v>579</v>
      </c>
      <c r="B24" s="454"/>
      <c r="C24" s="454"/>
      <c r="D24" s="454"/>
      <c r="E24" s="454"/>
      <c r="F24" s="454"/>
      <c r="G24" s="454"/>
      <c r="H24" s="454"/>
      <c r="I24" s="454"/>
      <c r="J24" s="454"/>
      <c r="K24" s="454"/>
      <c r="L24" s="454"/>
    </row>
    <row r="25" spans="1:12">
      <c r="A25" s="440"/>
      <c r="B25" s="440"/>
      <c r="C25" s="440"/>
      <c r="D25" s="440"/>
      <c r="E25" s="440"/>
      <c r="F25" s="440"/>
      <c r="G25" s="440"/>
      <c r="H25" s="440"/>
      <c r="I25" s="440"/>
      <c r="J25" s="440"/>
      <c r="K25" s="440"/>
      <c r="L25" s="440"/>
    </row>
    <row r="1048516" spans="1:9" ht="15.75">
      <c r="B1048516" s="80"/>
      <c r="C1048516" s="80"/>
    </row>
    <row r="1048517" spans="1:9" ht="15">
      <c r="A1048517" s="162"/>
      <c r="B1048517" s="153"/>
      <c r="C1048517" s="153"/>
    </row>
    <row r="1048518" spans="1:9" ht="15">
      <c r="A1048518" s="162"/>
      <c r="B1048518" s="153"/>
      <c r="C1048518" s="153"/>
    </row>
    <row r="1048519" spans="1:9" ht="15">
      <c r="A1048519" s="162"/>
      <c r="B1048519" s="153"/>
      <c r="C1048519" s="153"/>
    </row>
    <row r="1048520" spans="1:9" ht="15">
      <c r="A1048520" s="162"/>
      <c r="B1048520" s="153"/>
      <c r="C1048520" s="153"/>
    </row>
    <row r="1048521" spans="1:9" ht="15">
      <c r="A1048521" s="162"/>
      <c r="B1048521" s="153"/>
      <c r="C1048521" s="153"/>
    </row>
    <row r="1048522" spans="1:9" ht="15">
      <c r="A1048522" s="162"/>
      <c r="B1048522" s="153"/>
      <c r="C1048522" s="153"/>
    </row>
    <row r="1048524" spans="1:9">
      <c r="B1048524" s="178"/>
      <c r="C1048524" s="178"/>
      <c r="D1048524" s="178"/>
      <c r="E1048524" s="178"/>
      <c r="F1048524" s="178"/>
      <c r="G1048524" s="178"/>
      <c r="H1048524" s="178"/>
      <c r="I1048524" s="178"/>
    </row>
    <row r="1048525" spans="1:9" ht="15.75">
      <c r="A1048525" s="80"/>
      <c r="B1048525" s="153"/>
      <c r="C1048525" s="153"/>
      <c r="D1048525" s="153"/>
      <c r="E1048525" s="153"/>
      <c r="F1048525" s="153"/>
      <c r="G1048525" s="153"/>
      <c r="H1048525" s="153"/>
      <c r="I1048525" s="153"/>
    </row>
    <row r="1048526" spans="1:9" ht="15.75">
      <c r="A1048526" s="80"/>
      <c r="B1048526" s="153"/>
      <c r="C1048526" s="153"/>
      <c r="D1048526" s="153"/>
      <c r="E1048526" s="153"/>
      <c r="F1048526" s="153"/>
      <c r="G1048526" s="153"/>
      <c r="H1048526" s="153"/>
      <c r="I1048526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/>
  <dimension ref="A1:N1048559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3.7109375" style="3" customWidth="1"/>
    <col min="2" max="7" width="8.7109375" style="3" customWidth="1"/>
    <col min="8" max="8" width="18.7109375" style="3" customWidth="1"/>
    <col min="9" max="10" width="7.5703125" style="3" customWidth="1"/>
    <col min="11" max="16384" width="9.140625" style="3"/>
  </cols>
  <sheetData>
    <row r="1" spans="1:14" s="5" customFormat="1" ht="43.5">
      <c r="A1" s="715" t="s">
        <v>154</v>
      </c>
      <c r="B1" s="307" t="s">
        <v>386</v>
      </c>
      <c r="C1" s="193"/>
      <c r="D1" s="193"/>
      <c r="E1" s="193"/>
      <c r="F1" s="229"/>
      <c r="G1" s="229"/>
      <c r="H1" s="716">
        <v>2021</v>
      </c>
    </row>
    <row r="2" spans="1:14" s="5" customFormat="1" ht="57">
      <c r="A2" s="715"/>
      <c r="B2" s="306" t="s">
        <v>475</v>
      </c>
      <c r="C2" s="194"/>
      <c r="D2" s="194"/>
      <c r="E2" s="194"/>
      <c r="F2" s="194"/>
      <c r="G2" s="194"/>
      <c r="H2" s="716"/>
    </row>
    <row r="3" spans="1:14" s="23" customFormat="1" ht="15" thickBot="1">
      <c r="A3" s="50"/>
      <c r="B3" s="50"/>
      <c r="C3" s="28"/>
      <c r="D3" s="28"/>
      <c r="E3" s="28"/>
      <c r="F3" s="28"/>
      <c r="G3" s="28"/>
      <c r="H3" s="49"/>
    </row>
    <row r="4" spans="1:14" s="9" customFormat="1" ht="18" customHeight="1">
      <c r="A4" s="744" t="s">
        <v>127</v>
      </c>
      <c r="B4" s="443" t="s">
        <v>302</v>
      </c>
      <c r="C4" s="416"/>
      <c r="D4" s="416"/>
      <c r="E4" s="416"/>
      <c r="F4" s="416"/>
      <c r="G4" s="746" t="s">
        <v>341</v>
      </c>
      <c r="H4" s="747" t="s">
        <v>7</v>
      </c>
    </row>
    <row r="5" spans="1:14" s="9" customFormat="1" ht="18" customHeight="1">
      <c r="A5" s="738"/>
      <c r="B5" s="418" t="s">
        <v>303</v>
      </c>
      <c r="C5" s="417"/>
      <c r="D5" s="417"/>
      <c r="E5" s="417"/>
      <c r="F5" s="417"/>
      <c r="G5" s="687"/>
      <c r="H5" s="756"/>
    </row>
    <row r="6" spans="1:14" s="2" customFormat="1" ht="86.25" customHeight="1" thickBot="1">
      <c r="A6" s="739"/>
      <c r="B6" s="544" t="s">
        <v>297</v>
      </c>
      <c r="C6" s="545" t="s">
        <v>298</v>
      </c>
      <c r="D6" s="545" t="s">
        <v>299</v>
      </c>
      <c r="E6" s="545" t="s">
        <v>300</v>
      </c>
      <c r="F6" s="546" t="s">
        <v>301</v>
      </c>
      <c r="G6" s="687"/>
      <c r="H6" s="748"/>
      <c r="I6" s="9"/>
    </row>
    <row r="7" spans="1:14" s="2" customFormat="1" ht="21" customHeight="1">
      <c r="A7" s="97" t="s">
        <v>50</v>
      </c>
      <c r="B7" s="119">
        <f t="shared" ref="B7:F7" si="0">SUM(B8:B12)</f>
        <v>7</v>
      </c>
      <c r="C7" s="119">
        <f t="shared" si="0"/>
        <v>52</v>
      </c>
      <c r="D7" s="119">
        <f t="shared" si="0"/>
        <v>234</v>
      </c>
      <c r="E7" s="119">
        <f t="shared" si="0"/>
        <v>836</v>
      </c>
      <c r="F7" s="119">
        <f t="shared" si="0"/>
        <v>634</v>
      </c>
      <c r="G7" s="119">
        <f>SUM(G8:G12)</f>
        <v>1763</v>
      </c>
      <c r="H7" s="103" t="s">
        <v>19</v>
      </c>
      <c r="I7" s="660"/>
      <c r="K7" s="9"/>
    </row>
    <row r="8" spans="1:14" s="9" customFormat="1" ht="15.95" customHeight="1">
      <c r="A8" s="101" t="s">
        <v>597</v>
      </c>
      <c r="B8" s="104">
        <f t="shared" ref="B8:G12" si="1">B20+B14</f>
        <v>3</v>
      </c>
      <c r="C8" s="104">
        <f t="shared" si="1"/>
        <v>3</v>
      </c>
      <c r="D8" s="104">
        <f t="shared" si="1"/>
        <v>1</v>
      </c>
      <c r="E8" s="104">
        <f t="shared" si="1"/>
        <v>4</v>
      </c>
      <c r="F8" s="104">
        <f t="shared" si="1"/>
        <v>1</v>
      </c>
      <c r="G8" s="109">
        <f t="shared" si="1"/>
        <v>12</v>
      </c>
      <c r="H8" s="206" t="s">
        <v>118</v>
      </c>
      <c r="I8" s="660"/>
    </row>
    <row r="9" spans="1:14" s="9" customFormat="1" ht="15.95" customHeight="1">
      <c r="A9" s="102" t="s">
        <v>252</v>
      </c>
      <c r="B9" s="108">
        <f t="shared" si="1"/>
        <v>2</v>
      </c>
      <c r="C9" s="108">
        <f t="shared" si="1"/>
        <v>13</v>
      </c>
      <c r="D9" s="108">
        <f t="shared" si="1"/>
        <v>14</v>
      </c>
      <c r="E9" s="108">
        <f t="shared" si="1"/>
        <v>17</v>
      </c>
      <c r="F9" s="108">
        <f t="shared" si="1"/>
        <v>2</v>
      </c>
      <c r="G9" s="107">
        <f t="shared" si="1"/>
        <v>48</v>
      </c>
      <c r="H9" s="207" t="s">
        <v>78</v>
      </c>
      <c r="I9" s="660"/>
    </row>
    <row r="10" spans="1:14" s="9" customFormat="1" ht="15.95" customHeight="1">
      <c r="A10" s="102" t="s">
        <v>65</v>
      </c>
      <c r="B10" s="108">
        <f t="shared" si="1"/>
        <v>0</v>
      </c>
      <c r="C10" s="108">
        <f t="shared" si="1"/>
        <v>10</v>
      </c>
      <c r="D10" s="108">
        <f t="shared" si="1"/>
        <v>52</v>
      </c>
      <c r="E10" s="108">
        <f t="shared" si="1"/>
        <v>74</v>
      </c>
      <c r="F10" s="108">
        <f t="shared" si="1"/>
        <v>21</v>
      </c>
      <c r="G10" s="107">
        <f t="shared" si="1"/>
        <v>157</v>
      </c>
      <c r="H10" s="207" t="s">
        <v>79</v>
      </c>
      <c r="I10" s="660"/>
    </row>
    <row r="11" spans="1:14" s="9" customFormat="1" ht="15.95" customHeight="1">
      <c r="A11" s="101" t="s">
        <v>66</v>
      </c>
      <c r="B11" s="104">
        <f t="shared" si="1"/>
        <v>0</v>
      </c>
      <c r="C11" s="104">
        <f t="shared" si="1"/>
        <v>21</v>
      </c>
      <c r="D11" s="104">
        <f t="shared" si="1"/>
        <v>116</v>
      </c>
      <c r="E11" s="104">
        <f t="shared" si="1"/>
        <v>430</v>
      </c>
      <c r="F11" s="104">
        <f t="shared" si="1"/>
        <v>133</v>
      </c>
      <c r="G11" s="109">
        <f t="shared" si="1"/>
        <v>700</v>
      </c>
      <c r="H11" s="207" t="s">
        <v>80</v>
      </c>
      <c r="I11" s="660"/>
      <c r="L11" s="2"/>
      <c r="M11" s="2"/>
      <c r="N11" s="2"/>
    </row>
    <row r="12" spans="1:14" s="9" customFormat="1" ht="15.95" customHeight="1">
      <c r="A12" s="102" t="s">
        <v>105</v>
      </c>
      <c r="B12" s="108">
        <f t="shared" si="1"/>
        <v>2</v>
      </c>
      <c r="C12" s="108">
        <f t="shared" si="1"/>
        <v>5</v>
      </c>
      <c r="D12" s="108">
        <f t="shared" si="1"/>
        <v>51</v>
      </c>
      <c r="E12" s="108">
        <f t="shared" si="1"/>
        <v>311</v>
      </c>
      <c r="F12" s="108">
        <f t="shared" si="1"/>
        <v>477</v>
      </c>
      <c r="G12" s="107">
        <f t="shared" si="1"/>
        <v>846</v>
      </c>
      <c r="H12" s="206" t="s">
        <v>104</v>
      </c>
      <c r="I12" s="660"/>
      <c r="L12" s="2"/>
      <c r="M12" s="2"/>
      <c r="N12" s="2"/>
    </row>
    <row r="13" spans="1:14" s="2" customFormat="1" ht="21" customHeight="1">
      <c r="A13" s="97" t="s">
        <v>54</v>
      </c>
      <c r="B13" s="119">
        <f t="shared" ref="B13:F13" si="2">SUM(B14:B18)</f>
        <v>5</v>
      </c>
      <c r="C13" s="119">
        <f t="shared" si="2"/>
        <v>44</v>
      </c>
      <c r="D13" s="119">
        <f t="shared" si="2"/>
        <v>192</v>
      </c>
      <c r="E13" s="119">
        <f t="shared" si="2"/>
        <v>707</v>
      </c>
      <c r="F13" s="119">
        <f t="shared" si="2"/>
        <v>543</v>
      </c>
      <c r="G13" s="119">
        <f>SUM(G14:G18)</f>
        <v>1491</v>
      </c>
      <c r="H13" s="103" t="s">
        <v>17</v>
      </c>
      <c r="I13" s="660"/>
      <c r="K13" s="9"/>
    </row>
    <row r="14" spans="1:14" s="9" customFormat="1" ht="15.95" customHeight="1">
      <c r="A14" s="101" t="s">
        <v>597</v>
      </c>
      <c r="B14" s="104">
        <v>3</v>
      </c>
      <c r="C14" s="104">
        <v>2</v>
      </c>
      <c r="D14" s="104">
        <v>0</v>
      </c>
      <c r="E14" s="104">
        <v>2</v>
      </c>
      <c r="F14" s="104">
        <v>1</v>
      </c>
      <c r="G14" s="109">
        <f t="shared" ref="G14:G18" si="3">SUM(B14:F14)</f>
        <v>8</v>
      </c>
      <c r="H14" s="206" t="s">
        <v>118</v>
      </c>
      <c r="I14" s="660"/>
    </row>
    <row r="15" spans="1:14" s="9" customFormat="1" ht="15.95" customHeight="1">
      <c r="A15" s="102" t="s">
        <v>252</v>
      </c>
      <c r="B15" s="108">
        <v>1</v>
      </c>
      <c r="C15" s="108">
        <v>9</v>
      </c>
      <c r="D15" s="108">
        <v>8</v>
      </c>
      <c r="E15" s="108">
        <v>9</v>
      </c>
      <c r="F15" s="108">
        <v>1</v>
      </c>
      <c r="G15" s="107">
        <f t="shared" si="3"/>
        <v>28</v>
      </c>
      <c r="H15" s="207" t="s">
        <v>78</v>
      </c>
      <c r="I15" s="660"/>
    </row>
    <row r="16" spans="1:14" s="9" customFormat="1" ht="15.95" customHeight="1">
      <c r="A16" s="102" t="s">
        <v>65</v>
      </c>
      <c r="B16" s="108">
        <v>0</v>
      </c>
      <c r="C16" s="108">
        <v>10</v>
      </c>
      <c r="D16" s="108">
        <v>39</v>
      </c>
      <c r="E16" s="108">
        <v>49</v>
      </c>
      <c r="F16" s="108">
        <v>11</v>
      </c>
      <c r="G16" s="107">
        <f t="shared" si="3"/>
        <v>109</v>
      </c>
      <c r="H16" s="207" t="s">
        <v>79</v>
      </c>
      <c r="I16" s="660"/>
    </row>
    <row r="17" spans="1:12" s="9" customFormat="1" ht="15.95" customHeight="1">
      <c r="A17" s="101" t="s">
        <v>66</v>
      </c>
      <c r="B17" s="104">
        <v>0</v>
      </c>
      <c r="C17" s="104">
        <v>20</v>
      </c>
      <c r="D17" s="104">
        <v>101</v>
      </c>
      <c r="E17" s="104">
        <v>364</v>
      </c>
      <c r="F17" s="104">
        <v>102</v>
      </c>
      <c r="G17" s="109">
        <f t="shared" si="3"/>
        <v>587</v>
      </c>
      <c r="H17" s="207" t="s">
        <v>80</v>
      </c>
      <c r="I17" s="660"/>
    </row>
    <row r="18" spans="1:12" s="9" customFormat="1" ht="15.95" customHeight="1">
      <c r="A18" s="102" t="s">
        <v>105</v>
      </c>
      <c r="B18" s="108">
        <v>1</v>
      </c>
      <c r="C18" s="108">
        <v>3</v>
      </c>
      <c r="D18" s="108">
        <v>44</v>
      </c>
      <c r="E18" s="108">
        <v>283</v>
      </c>
      <c r="F18" s="108">
        <v>428</v>
      </c>
      <c r="G18" s="107">
        <f t="shared" si="3"/>
        <v>759</v>
      </c>
      <c r="H18" s="206" t="s">
        <v>104</v>
      </c>
      <c r="I18" s="660"/>
    </row>
    <row r="19" spans="1:12" s="2" customFormat="1" ht="21" customHeight="1">
      <c r="A19" s="97" t="s">
        <v>70</v>
      </c>
      <c r="B19" s="119">
        <f t="shared" ref="B19:F19" si="4">SUM(B20:B24)</f>
        <v>2</v>
      </c>
      <c r="C19" s="119">
        <f t="shared" si="4"/>
        <v>8</v>
      </c>
      <c r="D19" s="119">
        <f t="shared" si="4"/>
        <v>42</v>
      </c>
      <c r="E19" s="119">
        <f t="shared" si="4"/>
        <v>129</v>
      </c>
      <c r="F19" s="119">
        <f t="shared" si="4"/>
        <v>91</v>
      </c>
      <c r="G19" s="119">
        <f>SUM(G20:G24)</f>
        <v>272</v>
      </c>
      <c r="H19" s="103" t="s">
        <v>16</v>
      </c>
      <c r="I19" s="660"/>
      <c r="K19" s="9"/>
    </row>
    <row r="20" spans="1:12" s="9" customFormat="1" ht="15.95" customHeight="1">
      <c r="A20" s="101" t="s">
        <v>597</v>
      </c>
      <c r="B20" s="104">
        <v>0</v>
      </c>
      <c r="C20" s="104">
        <v>1</v>
      </c>
      <c r="D20" s="104">
        <v>1</v>
      </c>
      <c r="E20" s="104">
        <v>2</v>
      </c>
      <c r="F20" s="104">
        <v>0</v>
      </c>
      <c r="G20" s="109">
        <f t="shared" ref="G20:G24" si="5">SUM(B20:F20)</f>
        <v>4</v>
      </c>
      <c r="H20" s="206" t="s">
        <v>118</v>
      </c>
      <c r="I20" s="660"/>
      <c r="J20" s="2"/>
    </row>
    <row r="21" spans="1:12" s="9" customFormat="1" ht="15.95" customHeight="1">
      <c r="A21" s="102" t="s">
        <v>252</v>
      </c>
      <c r="B21" s="108">
        <v>1</v>
      </c>
      <c r="C21" s="108">
        <v>4</v>
      </c>
      <c r="D21" s="108">
        <v>6</v>
      </c>
      <c r="E21" s="108">
        <v>8</v>
      </c>
      <c r="F21" s="108">
        <v>1</v>
      </c>
      <c r="G21" s="107">
        <f t="shared" si="5"/>
        <v>20</v>
      </c>
      <c r="H21" s="207" t="s">
        <v>78</v>
      </c>
      <c r="I21" s="660"/>
      <c r="J21" s="2"/>
    </row>
    <row r="22" spans="1:12" s="9" customFormat="1" ht="15.95" customHeight="1">
      <c r="A22" s="102" t="s">
        <v>65</v>
      </c>
      <c r="B22" s="108">
        <v>0</v>
      </c>
      <c r="C22" s="108">
        <v>0</v>
      </c>
      <c r="D22" s="108">
        <v>13</v>
      </c>
      <c r="E22" s="108">
        <v>25</v>
      </c>
      <c r="F22" s="108">
        <v>10</v>
      </c>
      <c r="G22" s="107">
        <f t="shared" si="5"/>
        <v>48</v>
      </c>
      <c r="H22" s="207" t="s">
        <v>80</v>
      </c>
      <c r="I22" s="660"/>
      <c r="J22" s="2"/>
    </row>
    <row r="23" spans="1:12" s="9" customFormat="1" ht="15.95" customHeight="1">
      <c r="A23" s="101" t="s">
        <v>66</v>
      </c>
      <c r="B23" s="104">
        <v>0</v>
      </c>
      <c r="C23" s="104">
        <v>1</v>
      </c>
      <c r="D23" s="104">
        <v>15</v>
      </c>
      <c r="E23" s="104">
        <v>66</v>
      </c>
      <c r="F23" s="104">
        <v>31</v>
      </c>
      <c r="G23" s="109">
        <f t="shared" si="5"/>
        <v>113</v>
      </c>
      <c r="H23" s="207" t="s">
        <v>80</v>
      </c>
      <c r="I23" s="660"/>
      <c r="J23" s="2"/>
    </row>
    <row r="24" spans="1:12" s="9" customFormat="1" ht="15.95" customHeight="1" thickBot="1">
      <c r="A24" s="237" t="s">
        <v>105</v>
      </c>
      <c r="B24" s="235">
        <v>1</v>
      </c>
      <c r="C24" s="235">
        <v>2</v>
      </c>
      <c r="D24" s="235">
        <v>7</v>
      </c>
      <c r="E24" s="235">
        <v>28</v>
      </c>
      <c r="F24" s="235">
        <v>49</v>
      </c>
      <c r="G24" s="236">
        <f t="shared" si="5"/>
        <v>87</v>
      </c>
      <c r="H24" s="394" t="s">
        <v>104</v>
      </c>
      <c r="I24" s="660"/>
      <c r="J24" s="2"/>
    </row>
    <row r="25" spans="1:12" ht="15.95" customHeight="1" thickTop="1">
      <c r="A25" s="146" t="s">
        <v>99</v>
      </c>
      <c r="B25" s="145"/>
      <c r="C25" s="145"/>
      <c r="D25" s="145"/>
      <c r="E25" s="145"/>
      <c r="F25" s="145"/>
      <c r="G25" s="145"/>
      <c r="H25" s="270" t="s">
        <v>100</v>
      </c>
      <c r="I25" s="660"/>
    </row>
    <row r="26" spans="1:12" ht="21" customHeight="1">
      <c r="A26" s="269" t="s">
        <v>279</v>
      </c>
      <c r="B26" s="145"/>
      <c r="C26" s="145"/>
      <c r="D26" s="145"/>
      <c r="E26" s="145"/>
      <c r="H26" s="270" t="s">
        <v>230</v>
      </c>
      <c r="I26" s="660"/>
      <c r="J26" s="258"/>
      <c r="K26" s="244"/>
      <c r="L26" s="244"/>
    </row>
    <row r="27" spans="1:12" ht="9.9499999999999993" customHeight="1">
      <c r="A27" s="195"/>
      <c r="B27" s="196"/>
      <c r="C27" s="196"/>
      <c r="D27" s="196"/>
      <c r="E27" s="196"/>
      <c r="F27" s="196"/>
      <c r="G27" s="196"/>
      <c r="H27" s="197"/>
      <c r="I27" s="246"/>
      <c r="J27" s="246"/>
      <c r="K27" s="244"/>
      <c r="L27" s="244"/>
    </row>
    <row r="28" spans="1:12">
      <c r="I28" s="244"/>
      <c r="J28" s="244"/>
      <c r="K28" s="244"/>
      <c r="L28" s="244"/>
    </row>
    <row r="46" spans="1:8">
      <c r="A46" s="46"/>
      <c r="B46" s="46"/>
      <c r="C46" s="46"/>
      <c r="D46" s="46"/>
      <c r="E46" s="46"/>
      <c r="F46" s="46"/>
      <c r="G46" s="46"/>
      <c r="H46" s="46"/>
    </row>
    <row r="47" spans="1:8">
      <c r="A47" s="46"/>
      <c r="B47" s="46"/>
      <c r="C47" s="46"/>
      <c r="D47" s="46"/>
      <c r="E47" s="46"/>
      <c r="F47" s="46"/>
      <c r="G47" s="46"/>
      <c r="H47" s="46"/>
    </row>
    <row r="48" spans="1:8">
      <c r="A48" s="46"/>
      <c r="B48" s="46"/>
      <c r="C48" s="46"/>
      <c r="D48" s="46"/>
      <c r="E48" s="46"/>
      <c r="F48" s="46"/>
      <c r="G48" s="46"/>
      <c r="H48" s="46"/>
    </row>
    <row r="49" spans="1:8">
      <c r="A49" s="51"/>
      <c r="B49" s="51"/>
      <c r="C49" s="46"/>
      <c r="D49" s="46"/>
      <c r="E49" s="46"/>
      <c r="F49" s="46"/>
      <c r="G49" s="46"/>
      <c r="H49" s="46"/>
    </row>
    <row r="50" spans="1:8">
      <c r="A50" s="52"/>
      <c r="B50" s="52"/>
      <c r="C50" s="46"/>
      <c r="D50" s="46"/>
      <c r="E50" s="46"/>
      <c r="F50" s="46"/>
      <c r="G50" s="46"/>
      <c r="H50" s="46"/>
    </row>
    <row r="51" spans="1:8">
      <c r="A51" s="52"/>
      <c r="B51" s="52"/>
      <c r="C51" s="46"/>
      <c r="D51" s="46"/>
      <c r="E51" s="46"/>
      <c r="F51" s="46"/>
      <c r="G51" s="46"/>
      <c r="H51" s="46"/>
    </row>
    <row r="52" spans="1:8">
      <c r="A52" s="52"/>
      <c r="B52" s="52"/>
      <c r="C52" s="46"/>
      <c r="D52" s="46"/>
      <c r="E52" s="46"/>
      <c r="F52" s="46"/>
      <c r="G52" s="46"/>
      <c r="H52" s="46"/>
    </row>
    <row r="53" spans="1:8">
      <c r="A53" s="52"/>
      <c r="B53" s="52"/>
      <c r="C53" s="46"/>
      <c r="D53" s="46"/>
      <c r="E53" s="46"/>
      <c r="F53" s="46"/>
      <c r="G53" s="46"/>
      <c r="H53" s="46"/>
    </row>
    <row r="54" spans="1:8">
      <c r="A54" s="52"/>
      <c r="B54" s="52"/>
      <c r="C54" s="46"/>
      <c r="D54" s="46"/>
      <c r="E54" s="46"/>
      <c r="F54" s="46"/>
      <c r="G54" s="46"/>
      <c r="H54" s="46"/>
    </row>
    <row r="55" spans="1:8">
      <c r="A55" s="52"/>
      <c r="B55" s="52"/>
      <c r="C55" s="46"/>
      <c r="D55" s="46"/>
      <c r="E55" s="46"/>
      <c r="F55" s="46"/>
      <c r="G55" s="46"/>
      <c r="H55" s="46"/>
    </row>
    <row r="56" spans="1:8">
      <c r="A56" s="51"/>
      <c r="B56" s="51"/>
      <c r="C56" s="46"/>
      <c r="D56" s="46"/>
      <c r="E56" s="46"/>
      <c r="F56" s="46"/>
      <c r="G56" s="46"/>
      <c r="H56" s="46"/>
    </row>
    <row r="57" spans="1:8">
      <c r="A57" s="52"/>
      <c r="B57" s="52"/>
      <c r="C57" s="46"/>
      <c r="D57" s="46"/>
      <c r="E57" s="46"/>
      <c r="F57" s="46"/>
      <c r="G57" s="46"/>
      <c r="H57" s="46"/>
    </row>
    <row r="58" spans="1:8">
      <c r="A58" s="52"/>
      <c r="B58" s="52"/>
      <c r="C58" s="46"/>
      <c r="D58" s="46"/>
      <c r="E58" s="46"/>
      <c r="F58" s="46"/>
      <c r="G58" s="46"/>
      <c r="H58" s="46"/>
    </row>
    <row r="59" spans="1:8">
      <c r="A59" s="52"/>
      <c r="B59" s="52"/>
      <c r="C59" s="46"/>
      <c r="D59" s="46"/>
      <c r="E59" s="46"/>
      <c r="F59" s="46"/>
      <c r="G59" s="46"/>
      <c r="H59" s="46"/>
    </row>
    <row r="60" spans="1:8">
      <c r="A60" s="52"/>
      <c r="B60" s="52"/>
      <c r="C60" s="46"/>
      <c r="D60" s="46"/>
      <c r="E60" s="46"/>
      <c r="F60" s="46"/>
      <c r="G60" s="46"/>
      <c r="H60" s="46"/>
    </row>
    <row r="61" spans="1:8">
      <c r="A61" s="52"/>
      <c r="B61" s="52"/>
      <c r="C61" s="46"/>
      <c r="D61" s="46"/>
      <c r="E61" s="46"/>
      <c r="F61" s="46"/>
      <c r="G61" s="46"/>
      <c r="H61" s="46"/>
    </row>
    <row r="62" spans="1:8">
      <c r="A62" s="52"/>
      <c r="B62" s="52"/>
      <c r="C62" s="46"/>
      <c r="D62" s="46"/>
      <c r="E62" s="46"/>
      <c r="F62" s="46"/>
      <c r="G62" s="46"/>
      <c r="H62" s="46"/>
    </row>
    <row r="63" spans="1:8">
      <c r="A63" s="51"/>
      <c r="B63" s="51"/>
      <c r="C63" s="46"/>
      <c r="D63" s="46"/>
      <c r="E63" s="46"/>
      <c r="F63" s="46"/>
      <c r="G63" s="46"/>
      <c r="H63" s="46"/>
    </row>
    <row r="1048546" spans="1:8">
      <c r="A1048546" s="572"/>
      <c r="B1048546" s="572"/>
      <c r="C1048546" s="572"/>
      <c r="D1048546" s="572"/>
      <c r="E1048546" s="572"/>
      <c r="F1048546" s="572"/>
      <c r="G1048546" s="572"/>
      <c r="H1048546" s="572"/>
    </row>
    <row r="1048547" spans="1:8">
      <c r="A1048547" s="572"/>
      <c r="B1048547" s="572"/>
      <c r="C1048547" s="572"/>
      <c r="D1048547" s="572"/>
      <c r="E1048547" s="572"/>
      <c r="F1048547" s="572"/>
      <c r="G1048547" s="572"/>
      <c r="H1048547" s="572"/>
    </row>
    <row r="1048548" spans="1:8">
      <c r="A1048548" s="572"/>
      <c r="B1048548" s="572"/>
      <c r="C1048548" s="572"/>
      <c r="D1048548" s="572"/>
      <c r="E1048548" s="572"/>
      <c r="F1048548" s="572"/>
      <c r="G1048548" s="572"/>
      <c r="H1048548" s="572"/>
    </row>
    <row r="1048549" spans="1:8">
      <c r="A1048549" s="572"/>
      <c r="B1048549" s="572"/>
      <c r="C1048549" s="572"/>
      <c r="D1048549" s="572"/>
      <c r="E1048549" s="572"/>
      <c r="F1048549" s="572"/>
      <c r="G1048549" s="572"/>
      <c r="H1048549" s="572"/>
    </row>
    <row r="1048550" spans="1:8">
      <c r="A1048550" s="572"/>
      <c r="B1048550" s="572"/>
      <c r="C1048550" s="572"/>
      <c r="D1048550" s="572"/>
      <c r="E1048550" s="572"/>
      <c r="F1048550" s="572"/>
      <c r="G1048550" s="572"/>
      <c r="H1048550" s="572"/>
    </row>
    <row r="1048551" spans="1:8">
      <c r="A1048551" s="640"/>
      <c r="B1048551" s="640"/>
      <c r="C1048551" s="640"/>
      <c r="D1048551" s="640"/>
      <c r="E1048551" s="640"/>
      <c r="F1048551" s="640"/>
      <c r="G1048551" s="572"/>
      <c r="H1048551" s="572"/>
    </row>
    <row r="1048552" spans="1:8" ht="25.5">
      <c r="A1048552" s="572"/>
      <c r="B1048552" s="644" t="s">
        <v>128</v>
      </c>
      <c r="C1048552" s="645" t="s">
        <v>266</v>
      </c>
      <c r="D1048552" s="644" t="s">
        <v>115</v>
      </c>
      <c r="E1048552" s="644" t="s">
        <v>114</v>
      </c>
      <c r="F1048552" s="644" t="s">
        <v>106</v>
      </c>
      <c r="G1048552" s="572"/>
      <c r="H1048552" s="572"/>
    </row>
    <row r="1048553" spans="1:8" ht="15.75">
      <c r="A1048553" s="573" t="s">
        <v>168</v>
      </c>
      <c r="B1048553" s="603">
        <f>($B$19/$G$19)*100</f>
        <v>0.73529411764705876</v>
      </c>
      <c r="C1048553" s="603">
        <f>($C$19/$G$19)*100</f>
        <v>2.9411764705882351</v>
      </c>
      <c r="D1048553" s="603">
        <f>($D$19/$G$19)*100</f>
        <v>15.441176470588236</v>
      </c>
      <c r="E1048553" s="603">
        <f>($E$19/$G$19)*100</f>
        <v>47.42647058823529</v>
      </c>
      <c r="F1048553" s="603">
        <f>($F$19/$G$19)*100</f>
        <v>33.455882352941174</v>
      </c>
      <c r="G1048553" s="572"/>
      <c r="H1048553" s="572"/>
    </row>
    <row r="1048554" spans="1:8" ht="15.75">
      <c r="A1048554" s="573" t="s">
        <v>167</v>
      </c>
      <c r="B1048554" s="603">
        <f>($B$13/$G$13)*100</f>
        <v>0.33534540576794097</v>
      </c>
      <c r="C1048554" s="603">
        <f>($C$13/$G$13)*100</f>
        <v>2.9510395707578807</v>
      </c>
      <c r="D1048554" s="603">
        <f>($D$13/$G$13)*100</f>
        <v>12.877263581488934</v>
      </c>
      <c r="E1048554" s="603">
        <f>($E$13/$G$13)*100</f>
        <v>47.417840375586856</v>
      </c>
      <c r="F1048554" s="603">
        <f>($F$13/$G$13)*100</f>
        <v>36.418511066398388</v>
      </c>
      <c r="G1048554" s="572"/>
      <c r="H1048554" s="572"/>
    </row>
    <row r="1048555" spans="1:8">
      <c r="A1048555" s="572"/>
      <c r="B1048555" s="572"/>
      <c r="C1048555" s="572"/>
      <c r="D1048555" s="572"/>
      <c r="E1048555" s="572"/>
      <c r="F1048555" s="572"/>
      <c r="G1048555" s="572"/>
      <c r="H1048555" s="572"/>
    </row>
    <row r="1048556" spans="1:8">
      <c r="A1048556" s="572"/>
      <c r="B1048556" s="572"/>
      <c r="C1048556" s="572"/>
      <c r="D1048556" s="572"/>
      <c r="E1048556" s="572"/>
      <c r="F1048556" s="572"/>
      <c r="G1048556" s="572"/>
      <c r="H1048556" s="572"/>
    </row>
    <row r="1048557" spans="1:8">
      <c r="A1048557" s="572"/>
      <c r="B1048557" s="572"/>
      <c r="C1048557" s="572"/>
      <c r="D1048557" s="572"/>
      <c r="E1048557" s="572"/>
      <c r="F1048557" s="572"/>
      <c r="G1048557" s="572"/>
      <c r="H1048557" s="572"/>
    </row>
    <row r="1048558" spans="1:8">
      <c r="A1048558" s="572"/>
      <c r="B1048558" s="572"/>
      <c r="C1048558" s="572"/>
      <c r="D1048558" s="572"/>
      <c r="E1048558" s="572"/>
      <c r="F1048558" s="572"/>
      <c r="G1048558" s="572"/>
      <c r="H1048558" s="572"/>
    </row>
    <row r="1048559" spans="1:8">
      <c r="A1048559" s="572"/>
      <c r="B1048559" s="572"/>
      <c r="C1048559" s="572"/>
      <c r="D1048559" s="572"/>
      <c r="E1048559" s="572"/>
      <c r="F1048559" s="572"/>
      <c r="G1048559" s="572"/>
      <c r="H1048559" s="572"/>
    </row>
  </sheetData>
  <mergeCells count="5">
    <mergeCell ref="A4:A6"/>
    <mergeCell ref="H4:H6"/>
    <mergeCell ref="H1:H2"/>
    <mergeCell ref="A1:A2"/>
    <mergeCell ref="G4:G6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3A470-7D43-41CC-AC5F-918F7DA75EEB}">
  <sheetPr>
    <tabColor rgb="FFDACFAA"/>
  </sheetPr>
  <dimension ref="A1:J1048526"/>
  <sheetViews>
    <sheetView showGridLines="0" rightToLeft="1" zoomScaleNormal="100" zoomScaleSheetLayoutView="100" workbookViewId="0">
      <selection activeCell="A3" sqref="A3:XFD3"/>
    </sheetView>
  </sheetViews>
  <sheetFormatPr defaultColWidth="9.140625" defaultRowHeight="12.75"/>
  <cols>
    <col min="1" max="10" width="9.140625" style="3" customWidth="1"/>
    <col min="11" max="16384" width="9.140625" style="3"/>
  </cols>
  <sheetData>
    <row r="1" spans="1:10" ht="18" customHeight="1">
      <c r="A1" s="202" t="s">
        <v>380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1" customHeight="1">
      <c r="A2" s="320" t="s">
        <v>580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28.5">
      <c r="A3" s="278" t="s">
        <v>581</v>
      </c>
      <c r="B3" s="441"/>
      <c r="C3" s="441"/>
      <c r="D3" s="441"/>
      <c r="E3" s="441"/>
      <c r="F3" s="441"/>
      <c r="G3" s="441"/>
      <c r="H3" s="441"/>
      <c r="I3" s="441"/>
      <c r="J3" s="441"/>
    </row>
    <row r="19" spans="1:8">
      <c r="A19" s="46"/>
      <c r="B19" s="46"/>
      <c r="C19" s="46"/>
      <c r="D19" s="46"/>
      <c r="E19" s="46"/>
      <c r="F19" s="46"/>
      <c r="G19" s="46"/>
      <c r="H19" s="46"/>
    </row>
    <row r="20" spans="1:8">
      <c r="A20" s="46"/>
      <c r="B20" s="46"/>
      <c r="C20" s="46"/>
      <c r="D20" s="46"/>
      <c r="E20" s="46"/>
      <c r="F20" s="46"/>
      <c r="G20" s="46"/>
      <c r="H20" s="46"/>
    </row>
    <row r="21" spans="1:8">
      <c r="A21" s="46"/>
      <c r="B21" s="46"/>
      <c r="C21" s="46"/>
      <c r="D21" s="46"/>
      <c r="E21" s="46"/>
      <c r="F21" s="46"/>
      <c r="G21" s="46"/>
      <c r="H21" s="46"/>
    </row>
    <row r="22" spans="1:8">
      <c r="A22" s="52"/>
      <c r="B22" s="52"/>
      <c r="C22" s="46"/>
      <c r="D22" s="46"/>
      <c r="E22" s="46"/>
      <c r="F22" s="46"/>
      <c r="G22" s="46"/>
      <c r="H22" s="46"/>
    </row>
    <row r="23" spans="1:8">
      <c r="A23" s="51"/>
      <c r="B23" s="51"/>
      <c r="C23" s="46"/>
      <c r="D23" s="46"/>
      <c r="E23" s="46"/>
      <c r="F23" s="46"/>
      <c r="G23" s="46"/>
      <c r="H23" s="46"/>
    </row>
    <row r="1048524" spans="1:6">
      <c r="B1048524" s="176"/>
      <c r="C1048524" s="176"/>
      <c r="D1048524" s="176"/>
      <c r="E1048524" s="176"/>
      <c r="F1048524" s="176"/>
    </row>
    <row r="1048525" spans="1:6" ht="15.75">
      <c r="A1048525" s="80"/>
      <c r="B1048525" s="153"/>
      <c r="C1048525" s="153"/>
      <c r="D1048525" s="153"/>
      <c r="E1048525" s="153"/>
      <c r="F1048525" s="153"/>
    </row>
    <row r="1048526" spans="1:6" ht="15.75">
      <c r="A1048526" s="80"/>
      <c r="B1048526" s="153"/>
      <c r="C1048526" s="153"/>
      <c r="D1048526" s="153"/>
      <c r="E1048526" s="153"/>
      <c r="F1048526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P1048570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6.7109375" style="3" customWidth="1"/>
    <col min="2" max="7" width="9.7109375" style="3" customWidth="1"/>
    <col min="8" max="8" width="18.7109375" style="3" customWidth="1"/>
    <col min="9" max="16384" width="9.140625" style="3"/>
  </cols>
  <sheetData>
    <row r="1" spans="1:16" s="5" customFormat="1" ht="43.5">
      <c r="A1" s="715" t="s">
        <v>155</v>
      </c>
      <c r="B1" s="307" t="s">
        <v>387</v>
      </c>
      <c r="C1" s="193"/>
      <c r="D1" s="193"/>
      <c r="E1" s="193"/>
      <c r="F1" s="229"/>
      <c r="G1" s="229"/>
      <c r="H1" s="716">
        <v>2021</v>
      </c>
    </row>
    <row r="2" spans="1:16" s="5" customFormat="1" ht="45" customHeight="1">
      <c r="A2" s="715"/>
      <c r="B2" s="306" t="s">
        <v>476</v>
      </c>
      <c r="C2" s="194"/>
      <c r="D2" s="194"/>
      <c r="E2" s="194"/>
      <c r="F2" s="194"/>
      <c r="G2" s="194"/>
      <c r="H2" s="716"/>
    </row>
    <row r="3" spans="1:16" s="5" customFormat="1" ht="15" thickBot="1">
      <c r="A3" s="50"/>
      <c r="B3" s="50"/>
      <c r="C3" s="28"/>
      <c r="D3" s="28"/>
      <c r="E3" s="28"/>
      <c r="F3" s="28"/>
      <c r="G3" s="28"/>
      <c r="H3" s="49"/>
    </row>
    <row r="4" spans="1:16" s="9" customFormat="1" ht="18.75">
      <c r="A4" s="744" t="s">
        <v>127</v>
      </c>
      <c r="B4" s="443" t="s">
        <v>302</v>
      </c>
      <c r="C4" s="416"/>
      <c r="D4" s="416"/>
      <c r="E4" s="416"/>
      <c r="F4" s="416"/>
      <c r="G4" s="746" t="s">
        <v>477</v>
      </c>
      <c r="H4" s="747" t="s">
        <v>7</v>
      </c>
      <c r="K4" s="3"/>
      <c r="L4" s="4"/>
      <c r="M4" s="3"/>
      <c r="N4" s="3"/>
      <c r="O4" s="3"/>
      <c r="P4" s="3"/>
    </row>
    <row r="5" spans="1:16" s="9" customFormat="1" ht="18">
      <c r="A5" s="738"/>
      <c r="B5" s="418" t="s">
        <v>303</v>
      </c>
      <c r="C5" s="417"/>
      <c r="D5" s="417"/>
      <c r="E5" s="417"/>
      <c r="F5" s="417"/>
      <c r="G5" s="687"/>
      <c r="H5" s="756"/>
    </row>
    <row r="6" spans="1:16" s="2" customFormat="1" ht="84" customHeight="1" thickBot="1">
      <c r="A6" s="739"/>
      <c r="B6" s="544" t="s">
        <v>478</v>
      </c>
      <c r="C6" s="545" t="s">
        <v>479</v>
      </c>
      <c r="D6" s="545" t="s">
        <v>480</v>
      </c>
      <c r="E6" s="545" t="s">
        <v>481</v>
      </c>
      <c r="F6" s="546" t="s">
        <v>482</v>
      </c>
      <c r="G6" s="687"/>
      <c r="H6" s="748"/>
    </row>
    <row r="7" spans="1:16" s="2" customFormat="1" ht="21" customHeight="1">
      <c r="A7" s="97" t="s">
        <v>50</v>
      </c>
      <c r="B7" s="119">
        <f t="shared" ref="B7:G7" si="0">SUM(B8:B12)</f>
        <v>0</v>
      </c>
      <c r="C7" s="119">
        <f t="shared" si="0"/>
        <v>6</v>
      </c>
      <c r="D7" s="119">
        <f t="shared" si="0"/>
        <v>19</v>
      </c>
      <c r="E7" s="119">
        <f t="shared" si="0"/>
        <v>103</v>
      </c>
      <c r="F7" s="119">
        <f t="shared" si="0"/>
        <v>95</v>
      </c>
      <c r="G7" s="119">
        <f t="shared" si="0"/>
        <v>223</v>
      </c>
      <c r="H7" s="103" t="s">
        <v>19</v>
      </c>
      <c r="I7" s="660"/>
      <c r="J7" s="9"/>
      <c r="K7" s="9"/>
      <c r="L7" s="9"/>
    </row>
    <row r="8" spans="1:16" s="9" customFormat="1" ht="15.95" customHeight="1">
      <c r="A8" s="101" t="s">
        <v>597</v>
      </c>
      <c r="B8" s="104">
        <f t="shared" ref="B8:F12" si="1">B14+B20</f>
        <v>0</v>
      </c>
      <c r="C8" s="104">
        <f t="shared" si="1"/>
        <v>0</v>
      </c>
      <c r="D8" s="104">
        <f t="shared" si="1"/>
        <v>0</v>
      </c>
      <c r="E8" s="104">
        <f t="shared" si="1"/>
        <v>0</v>
      </c>
      <c r="F8" s="104">
        <f t="shared" si="1"/>
        <v>1</v>
      </c>
      <c r="G8" s="109">
        <f>SUM(B8:F8)</f>
        <v>1</v>
      </c>
      <c r="H8" s="206" t="s">
        <v>118</v>
      </c>
      <c r="I8" s="660"/>
      <c r="J8" s="3"/>
      <c r="K8" s="3"/>
    </row>
    <row r="9" spans="1:16" s="9" customFormat="1" ht="15.95" customHeight="1">
      <c r="A9" s="102" t="s">
        <v>252</v>
      </c>
      <c r="B9" s="108">
        <f t="shared" si="1"/>
        <v>0</v>
      </c>
      <c r="C9" s="108">
        <f t="shared" si="1"/>
        <v>2</v>
      </c>
      <c r="D9" s="108">
        <f t="shared" si="1"/>
        <v>1</v>
      </c>
      <c r="E9" s="108">
        <f t="shared" si="1"/>
        <v>5</v>
      </c>
      <c r="F9" s="108">
        <f t="shared" si="1"/>
        <v>0</v>
      </c>
      <c r="G9" s="107">
        <f t="shared" ref="G9:G12" si="2">SUM(B9:F9)</f>
        <v>8</v>
      </c>
      <c r="H9" s="207" t="s">
        <v>78</v>
      </c>
      <c r="I9" s="660"/>
    </row>
    <row r="10" spans="1:16" s="9" customFormat="1" ht="15.95" customHeight="1">
      <c r="A10" s="102" t="s">
        <v>65</v>
      </c>
      <c r="B10" s="108">
        <f t="shared" si="1"/>
        <v>0</v>
      </c>
      <c r="C10" s="108">
        <f t="shared" si="1"/>
        <v>1</v>
      </c>
      <c r="D10" s="108">
        <f t="shared" si="1"/>
        <v>5</v>
      </c>
      <c r="E10" s="108">
        <f t="shared" si="1"/>
        <v>8</v>
      </c>
      <c r="F10" s="108">
        <f t="shared" si="1"/>
        <v>6</v>
      </c>
      <c r="G10" s="107">
        <f t="shared" si="2"/>
        <v>20</v>
      </c>
      <c r="H10" s="207" t="s">
        <v>79</v>
      </c>
      <c r="I10" s="660"/>
    </row>
    <row r="11" spans="1:16" s="9" customFormat="1" ht="15.95" customHeight="1">
      <c r="A11" s="101" t="s">
        <v>66</v>
      </c>
      <c r="B11" s="104">
        <f t="shared" si="1"/>
        <v>0</v>
      </c>
      <c r="C11" s="104">
        <f t="shared" si="1"/>
        <v>1</v>
      </c>
      <c r="D11" s="104">
        <f t="shared" si="1"/>
        <v>5</v>
      </c>
      <c r="E11" s="104">
        <f t="shared" si="1"/>
        <v>64</v>
      </c>
      <c r="F11" s="104">
        <f t="shared" si="1"/>
        <v>25</v>
      </c>
      <c r="G11" s="109">
        <f t="shared" si="2"/>
        <v>95</v>
      </c>
      <c r="H11" s="207" t="s">
        <v>80</v>
      </c>
      <c r="I11" s="660"/>
      <c r="J11" s="3"/>
      <c r="K11" s="3"/>
    </row>
    <row r="12" spans="1:16" s="9" customFormat="1" ht="15.95" customHeight="1">
      <c r="A12" s="102" t="s">
        <v>105</v>
      </c>
      <c r="B12" s="108">
        <f t="shared" si="1"/>
        <v>0</v>
      </c>
      <c r="C12" s="108">
        <f t="shared" si="1"/>
        <v>2</v>
      </c>
      <c r="D12" s="108">
        <f t="shared" si="1"/>
        <v>8</v>
      </c>
      <c r="E12" s="108">
        <f t="shared" si="1"/>
        <v>26</v>
      </c>
      <c r="F12" s="108">
        <f t="shared" si="1"/>
        <v>63</v>
      </c>
      <c r="G12" s="107">
        <f t="shared" si="2"/>
        <v>99</v>
      </c>
      <c r="H12" s="206" t="s">
        <v>104</v>
      </c>
      <c r="I12" s="660"/>
      <c r="J12" s="3"/>
      <c r="K12" s="3"/>
    </row>
    <row r="13" spans="1:16" s="9" customFormat="1" ht="21" customHeight="1">
      <c r="A13" s="97" t="s">
        <v>54</v>
      </c>
      <c r="B13" s="119">
        <f t="shared" ref="B13:G13" si="3">SUM(B14:B18)</f>
        <v>0</v>
      </c>
      <c r="C13" s="119">
        <f t="shared" si="3"/>
        <v>5</v>
      </c>
      <c r="D13" s="119">
        <f t="shared" si="3"/>
        <v>13</v>
      </c>
      <c r="E13" s="119">
        <f t="shared" si="3"/>
        <v>55</v>
      </c>
      <c r="F13" s="119">
        <f t="shared" si="3"/>
        <v>53</v>
      </c>
      <c r="G13" s="119">
        <f t="shared" si="3"/>
        <v>126</v>
      </c>
      <c r="H13" s="103" t="s">
        <v>17</v>
      </c>
      <c r="I13" s="660"/>
      <c r="J13" s="3"/>
      <c r="K13" s="3"/>
    </row>
    <row r="14" spans="1:16" s="9" customFormat="1" ht="15.95" customHeight="1">
      <c r="A14" s="101" t="s">
        <v>597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9">
        <f>SUM(B14:F14)</f>
        <v>0</v>
      </c>
      <c r="H14" s="206" t="s">
        <v>118</v>
      </c>
      <c r="I14" s="660"/>
      <c r="J14" s="3"/>
      <c r="K14" s="3"/>
    </row>
    <row r="15" spans="1:16" s="9" customFormat="1" ht="15.95" customHeight="1">
      <c r="A15" s="102" t="s">
        <v>252</v>
      </c>
      <c r="B15" s="108">
        <v>0</v>
      </c>
      <c r="C15" s="108">
        <v>1</v>
      </c>
      <c r="D15" s="108">
        <v>1</v>
      </c>
      <c r="E15" s="108">
        <v>0</v>
      </c>
      <c r="F15" s="108">
        <v>0</v>
      </c>
      <c r="G15" s="107">
        <f t="shared" ref="G15:G18" si="4">SUM(B15:F15)</f>
        <v>2</v>
      </c>
      <c r="H15" s="207" t="s">
        <v>78</v>
      </c>
      <c r="I15" s="660"/>
      <c r="J15" s="3"/>
      <c r="K15" s="3"/>
    </row>
    <row r="16" spans="1:16" s="9" customFormat="1" ht="15.95" customHeight="1">
      <c r="A16" s="102" t="s">
        <v>65</v>
      </c>
      <c r="B16" s="108">
        <v>0</v>
      </c>
      <c r="C16" s="108">
        <v>1</v>
      </c>
      <c r="D16" s="108">
        <v>2</v>
      </c>
      <c r="E16" s="108">
        <v>6</v>
      </c>
      <c r="F16" s="108">
        <v>2</v>
      </c>
      <c r="G16" s="107">
        <f t="shared" si="4"/>
        <v>11</v>
      </c>
      <c r="H16" s="207" t="s">
        <v>79</v>
      </c>
      <c r="I16" s="660"/>
      <c r="J16" s="3"/>
      <c r="K16" s="3"/>
    </row>
    <row r="17" spans="1:11" s="9" customFormat="1" ht="15.95" customHeight="1">
      <c r="A17" s="101" t="s">
        <v>66</v>
      </c>
      <c r="B17" s="104">
        <v>0</v>
      </c>
      <c r="C17" s="104">
        <v>1</v>
      </c>
      <c r="D17" s="104">
        <v>3</v>
      </c>
      <c r="E17" s="104">
        <v>34</v>
      </c>
      <c r="F17" s="104">
        <v>15</v>
      </c>
      <c r="G17" s="109">
        <f t="shared" si="4"/>
        <v>53</v>
      </c>
      <c r="H17" s="207" t="s">
        <v>80</v>
      </c>
      <c r="I17" s="660"/>
      <c r="J17" s="3"/>
      <c r="K17" s="3"/>
    </row>
    <row r="18" spans="1:11" s="9" customFormat="1" ht="15.95" customHeight="1">
      <c r="A18" s="102" t="s">
        <v>105</v>
      </c>
      <c r="B18" s="108">
        <v>0</v>
      </c>
      <c r="C18" s="108">
        <v>2</v>
      </c>
      <c r="D18" s="108">
        <v>7</v>
      </c>
      <c r="E18" s="108">
        <v>15</v>
      </c>
      <c r="F18" s="108">
        <v>36</v>
      </c>
      <c r="G18" s="107">
        <f t="shared" si="4"/>
        <v>60</v>
      </c>
      <c r="H18" s="206" t="s">
        <v>104</v>
      </c>
      <c r="I18" s="660"/>
      <c r="J18" s="3"/>
      <c r="K18" s="3"/>
    </row>
    <row r="19" spans="1:11" s="9" customFormat="1" ht="21" customHeight="1">
      <c r="A19" s="97" t="s">
        <v>70</v>
      </c>
      <c r="B19" s="119">
        <f t="shared" ref="B19:G19" si="5">SUM(B20:B24)</f>
        <v>0</v>
      </c>
      <c r="C19" s="119">
        <f t="shared" si="5"/>
        <v>1</v>
      </c>
      <c r="D19" s="119">
        <f t="shared" si="5"/>
        <v>6</v>
      </c>
      <c r="E19" s="119">
        <f t="shared" si="5"/>
        <v>48</v>
      </c>
      <c r="F19" s="119">
        <f t="shared" si="5"/>
        <v>42</v>
      </c>
      <c r="G19" s="119">
        <f t="shared" si="5"/>
        <v>97</v>
      </c>
      <c r="H19" s="103" t="s">
        <v>16</v>
      </c>
      <c r="I19" s="660"/>
      <c r="J19" s="3"/>
      <c r="K19" s="3"/>
    </row>
    <row r="20" spans="1:11" s="9" customFormat="1" ht="15.95" customHeight="1">
      <c r="A20" s="101" t="s">
        <v>597</v>
      </c>
      <c r="B20" s="104">
        <v>0</v>
      </c>
      <c r="C20" s="104">
        <v>0</v>
      </c>
      <c r="D20" s="104">
        <v>0</v>
      </c>
      <c r="E20" s="104">
        <v>0</v>
      </c>
      <c r="F20" s="104">
        <v>1</v>
      </c>
      <c r="G20" s="109">
        <f>SUM(B20:F20)</f>
        <v>1</v>
      </c>
      <c r="H20" s="206" t="s">
        <v>118</v>
      </c>
      <c r="I20" s="660"/>
      <c r="J20" s="3"/>
      <c r="K20" s="3"/>
    </row>
    <row r="21" spans="1:11" s="9" customFormat="1" ht="15.95" customHeight="1">
      <c r="A21" s="102" t="s">
        <v>252</v>
      </c>
      <c r="B21" s="108">
        <v>0</v>
      </c>
      <c r="C21" s="108">
        <v>1</v>
      </c>
      <c r="D21" s="108">
        <v>0</v>
      </c>
      <c r="E21" s="108">
        <v>5</v>
      </c>
      <c r="F21" s="108">
        <v>0</v>
      </c>
      <c r="G21" s="107">
        <f t="shared" ref="G21:G24" si="6">SUM(B21:F21)</f>
        <v>6</v>
      </c>
      <c r="H21" s="207" t="s">
        <v>78</v>
      </c>
      <c r="I21" s="660"/>
      <c r="J21" s="3"/>
      <c r="K21" s="3"/>
    </row>
    <row r="22" spans="1:11" s="9" customFormat="1" ht="15.95" customHeight="1">
      <c r="A22" s="102" t="s">
        <v>65</v>
      </c>
      <c r="B22" s="108">
        <v>0</v>
      </c>
      <c r="C22" s="108">
        <v>0</v>
      </c>
      <c r="D22" s="108">
        <v>3</v>
      </c>
      <c r="E22" s="108">
        <v>2</v>
      </c>
      <c r="F22" s="108">
        <v>4</v>
      </c>
      <c r="G22" s="107">
        <f t="shared" si="6"/>
        <v>9</v>
      </c>
      <c r="H22" s="207" t="s">
        <v>80</v>
      </c>
      <c r="I22" s="660"/>
      <c r="J22" s="3"/>
      <c r="K22" s="3"/>
    </row>
    <row r="23" spans="1:11" s="9" customFormat="1" ht="15.95" customHeight="1">
      <c r="A23" s="101" t="s">
        <v>66</v>
      </c>
      <c r="B23" s="104">
        <v>0</v>
      </c>
      <c r="C23" s="104">
        <v>0</v>
      </c>
      <c r="D23" s="104">
        <v>2</v>
      </c>
      <c r="E23" s="104">
        <v>30</v>
      </c>
      <c r="F23" s="104">
        <v>10</v>
      </c>
      <c r="G23" s="109">
        <f t="shared" si="6"/>
        <v>42</v>
      </c>
      <c r="H23" s="207" t="s">
        <v>80</v>
      </c>
      <c r="I23" s="660"/>
      <c r="J23" s="3"/>
      <c r="K23" s="3"/>
    </row>
    <row r="24" spans="1:11" s="9" customFormat="1" ht="15.95" customHeight="1" thickBot="1">
      <c r="A24" s="506" t="s">
        <v>105</v>
      </c>
      <c r="B24" s="235">
        <v>0</v>
      </c>
      <c r="C24" s="235">
        <v>0</v>
      </c>
      <c r="D24" s="235">
        <v>1</v>
      </c>
      <c r="E24" s="235">
        <v>11</v>
      </c>
      <c r="F24" s="235">
        <v>27</v>
      </c>
      <c r="G24" s="236">
        <f t="shared" si="6"/>
        <v>39</v>
      </c>
      <c r="H24" s="507" t="s">
        <v>104</v>
      </c>
      <c r="I24" s="660"/>
      <c r="J24" s="3"/>
      <c r="K24" s="3"/>
    </row>
    <row r="25" spans="1:11" ht="15.95" customHeight="1" thickTop="1">
      <c r="A25" s="146" t="s">
        <v>99</v>
      </c>
      <c r="B25" s="145"/>
      <c r="C25" s="145"/>
      <c r="D25" s="145"/>
      <c r="E25" s="145"/>
      <c r="F25" s="145"/>
      <c r="G25" s="145"/>
      <c r="H25" s="270" t="s">
        <v>100</v>
      </c>
      <c r="I25" s="660"/>
    </row>
    <row r="26" spans="1:11" ht="21" customHeight="1">
      <c r="A26" s="269" t="s">
        <v>279</v>
      </c>
      <c r="B26" s="145"/>
      <c r="C26" s="145"/>
      <c r="D26" s="145"/>
      <c r="E26" s="145"/>
      <c r="H26" s="270" t="s">
        <v>230</v>
      </c>
      <c r="I26" s="660"/>
    </row>
    <row r="27" spans="1:11" ht="9.9499999999999993" customHeight="1">
      <c r="A27" s="195"/>
      <c r="B27" s="196"/>
      <c r="C27" s="196"/>
      <c r="D27" s="196"/>
      <c r="E27" s="196"/>
      <c r="F27" s="196"/>
      <c r="G27" s="196"/>
      <c r="H27" s="197"/>
    </row>
    <row r="30" spans="1:11" ht="32.25" customHeight="1"/>
    <row r="46" spans="1:8">
      <c r="A46" s="46"/>
      <c r="B46" s="46"/>
      <c r="C46" s="46"/>
      <c r="D46" s="46"/>
      <c r="E46" s="46"/>
      <c r="F46" s="46"/>
      <c r="G46" s="46"/>
      <c r="H46" s="46"/>
    </row>
    <row r="47" spans="1:8">
      <c r="A47" s="46"/>
      <c r="B47" s="46"/>
      <c r="C47" s="46"/>
      <c r="D47" s="46"/>
      <c r="E47" s="46"/>
      <c r="F47" s="46"/>
      <c r="G47" s="46"/>
      <c r="H47" s="46"/>
    </row>
    <row r="48" spans="1:8">
      <c r="A48" s="46"/>
      <c r="B48" s="46"/>
      <c r="C48" s="46"/>
      <c r="D48" s="46"/>
      <c r="E48" s="46"/>
      <c r="F48" s="46"/>
      <c r="G48" s="46"/>
      <c r="H48" s="46"/>
    </row>
    <row r="49" spans="1:8">
      <c r="A49" s="51"/>
      <c r="B49" s="51"/>
      <c r="C49" s="46"/>
      <c r="D49" s="46"/>
      <c r="E49" s="46"/>
      <c r="F49" s="46"/>
      <c r="G49" s="46"/>
      <c r="H49" s="46"/>
    </row>
    <row r="50" spans="1:8">
      <c r="A50" s="52"/>
      <c r="B50" s="52"/>
      <c r="C50" s="46"/>
      <c r="D50" s="46"/>
      <c r="E50" s="46"/>
      <c r="F50" s="46"/>
      <c r="G50" s="46"/>
      <c r="H50" s="46"/>
    </row>
    <row r="51" spans="1:8">
      <c r="A51" s="52"/>
      <c r="B51" s="52"/>
      <c r="C51" s="46"/>
      <c r="D51" s="46"/>
      <c r="E51" s="46"/>
      <c r="F51" s="46"/>
      <c r="G51" s="46"/>
      <c r="H51" s="46"/>
    </row>
    <row r="52" spans="1:8">
      <c r="A52" s="52"/>
      <c r="B52" s="52"/>
      <c r="C52" s="46"/>
      <c r="D52" s="46"/>
      <c r="E52" s="46"/>
      <c r="F52" s="46"/>
      <c r="G52" s="46"/>
      <c r="H52" s="46"/>
    </row>
    <row r="53" spans="1:8">
      <c r="A53" s="52"/>
      <c r="B53" s="52"/>
      <c r="C53" s="46"/>
      <c r="D53" s="46"/>
      <c r="E53" s="46"/>
      <c r="F53" s="46"/>
      <c r="G53" s="46"/>
      <c r="H53" s="46"/>
    </row>
    <row r="54" spans="1:8">
      <c r="A54" s="52"/>
      <c r="B54" s="52"/>
      <c r="C54" s="46"/>
      <c r="D54" s="46"/>
      <c r="E54" s="46"/>
      <c r="F54" s="46"/>
      <c r="G54" s="46"/>
      <c r="H54" s="46"/>
    </row>
    <row r="55" spans="1:8">
      <c r="A55" s="52"/>
      <c r="B55" s="52"/>
      <c r="C55" s="46"/>
      <c r="D55" s="46"/>
      <c r="E55" s="46"/>
      <c r="F55" s="46"/>
      <c r="G55" s="46"/>
      <c r="H55" s="46"/>
    </row>
    <row r="56" spans="1:8">
      <c r="A56" s="51"/>
      <c r="B56" s="51"/>
      <c r="C56" s="46"/>
      <c r="D56" s="46"/>
      <c r="E56" s="46"/>
      <c r="F56" s="46"/>
      <c r="G56" s="46"/>
      <c r="H56" s="46"/>
    </row>
    <row r="57" spans="1:8">
      <c r="A57" s="52"/>
      <c r="B57" s="52"/>
      <c r="C57" s="46"/>
      <c r="D57" s="46"/>
      <c r="E57" s="46"/>
      <c r="F57" s="46"/>
      <c r="G57" s="46"/>
      <c r="H57" s="46"/>
    </row>
    <row r="58" spans="1:8">
      <c r="A58" s="52"/>
      <c r="B58" s="52"/>
      <c r="C58" s="46"/>
      <c r="D58" s="46"/>
      <c r="E58" s="46"/>
      <c r="F58" s="46"/>
      <c r="G58" s="46"/>
      <c r="H58" s="46"/>
    </row>
    <row r="59" spans="1:8">
      <c r="A59" s="52"/>
      <c r="B59" s="52"/>
      <c r="C59" s="46"/>
      <c r="D59" s="46"/>
      <c r="E59" s="46"/>
      <c r="F59" s="46"/>
      <c r="G59" s="46"/>
      <c r="H59" s="46"/>
    </row>
    <row r="60" spans="1:8">
      <c r="A60" s="52"/>
      <c r="B60" s="52"/>
      <c r="C60" s="46"/>
      <c r="D60" s="46"/>
      <c r="E60" s="46"/>
      <c r="F60" s="46"/>
      <c r="G60" s="46"/>
      <c r="H60" s="46"/>
    </row>
    <row r="61" spans="1:8">
      <c r="A61" s="52"/>
      <c r="B61" s="52"/>
      <c r="C61" s="46"/>
      <c r="D61" s="46"/>
      <c r="E61" s="46"/>
      <c r="F61" s="46"/>
      <c r="G61" s="46"/>
      <c r="H61" s="46"/>
    </row>
    <row r="62" spans="1:8">
      <c r="A62" s="52"/>
      <c r="B62" s="52"/>
      <c r="C62" s="46"/>
      <c r="D62" s="46"/>
      <c r="E62" s="46"/>
      <c r="F62" s="46"/>
      <c r="G62" s="46"/>
      <c r="H62" s="46"/>
    </row>
    <row r="63" spans="1:8">
      <c r="A63" s="51"/>
      <c r="B63" s="51"/>
      <c r="C63" s="46"/>
      <c r="D63" s="46"/>
      <c r="E63" s="46"/>
      <c r="F63" s="46"/>
      <c r="G63" s="46"/>
      <c r="H63" s="46"/>
    </row>
    <row r="1048545" spans="1:8">
      <c r="A1048545" s="572"/>
      <c r="B1048545" s="572"/>
      <c r="C1048545" s="572"/>
      <c r="D1048545" s="572"/>
      <c r="E1048545" s="572"/>
      <c r="F1048545" s="572"/>
      <c r="G1048545" s="572"/>
      <c r="H1048545" s="572"/>
    </row>
    <row r="1048546" spans="1:8">
      <c r="A1048546" s="572"/>
      <c r="B1048546" s="572"/>
      <c r="C1048546" s="572"/>
      <c r="D1048546" s="572"/>
      <c r="E1048546" s="572"/>
      <c r="F1048546" s="572"/>
      <c r="G1048546" s="572"/>
      <c r="H1048546" s="572"/>
    </row>
    <row r="1048547" spans="1:8">
      <c r="A1048547" s="572"/>
      <c r="B1048547" s="572"/>
      <c r="C1048547" s="572"/>
      <c r="D1048547" s="572"/>
      <c r="E1048547" s="572"/>
      <c r="F1048547" s="572"/>
      <c r="G1048547" s="572"/>
      <c r="H1048547" s="572"/>
    </row>
    <row r="1048548" spans="1:8">
      <c r="A1048548" s="572"/>
      <c r="B1048548" s="572"/>
      <c r="C1048548" s="572"/>
      <c r="D1048548" s="572"/>
      <c r="E1048548" s="572"/>
      <c r="F1048548" s="572"/>
      <c r="G1048548" s="572"/>
      <c r="H1048548" s="572"/>
    </row>
    <row r="1048549" spans="1:8">
      <c r="A1048549" s="572"/>
      <c r="B1048549" s="572"/>
      <c r="C1048549" s="572"/>
      <c r="D1048549" s="572"/>
      <c r="E1048549" s="572"/>
      <c r="F1048549" s="572"/>
      <c r="G1048549" s="572"/>
      <c r="H1048549" s="572"/>
    </row>
    <row r="1048550" spans="1:8">
      <c r="A1048550" s="572"/>
      <c r="B1048550" s="572"/>
      <c r="C1048550" s="572"/>
      <c r="D1048550" s="572"/>
      <c r="E1048550" s="572"/>
      <c r="F1048550" s="572"/>
      <c r="G1048550" s="572"/>
      <c r="H1048550" s="572"/>
    </row>
    <row r="1048551" spans="1:8">
      <c r="A1048551" s="640"/>
      <c r="B1048551" s="640"/>
      <c r="C1048551" s="640"/>
      <c r="D1048551" s="640"/>
      <c r="E1048551" s="640"/>
      <c r="F1048551" s="640"/>
      <c r="G1048551" s="572"/>
      <c r="H1048551" s="572"/>
    </row>
    <row r="1048552" spans="1:8">
      <c r="A1048552" s="572"/>
      <c r="B1048552" s="644"/>
      <c r="C1048552" s="644"/>
      <c r="D1048552" s="644"/>
      <c r="E1048552" s="644"/>
      <c r="F1048552" s="644"/>
      <c r="G1048552" s="572"/>
      <c r="H1048552" s="572"/>
    </row>
    <row r="1048553" spans="1:8" ht="15.75">
      <c r="A1048553" s="653"/>
      <c r="B1048553" s="654"/>
      <c r="C1048553" s="654"/>
      <c r="D1048553" s="654"/>
      <c r="E1048553" s="654"/>
      <c r="F1048553" s="654"/>
      <c r="G1048553" s="652"/>
      <c r="H1048553" s="652"/>
    </row>
    <row r="1048554" spans="1:8" ht="15.75">
      <c r="A1048554" s="653"/>
      <c r="B1048554" s="654"/>
      <c r="C1048554" s="654"/>
      <c r="D1048554" s="654"/>
      <c r="E1048554" s="654"/>
      <c r="F1048554" s="654"/>
      <c r="G1048554" s="652"/>
      <c r="H1048554" s="652"/>
    </row>
    <row r="1048555" spans="1:8">
      <c r="A1048555" s="652"/>
      <c r="B1048555" s="652"/>
      <c r="C1048555" s="652"/>
      <c r="D1048555" s="652"/>
      <c r="E1048555" s="652"/>
      <c r="F1048555" s="652"/>
      <c r="G1048555" s="652"/>
      <c r="H1048555" s="652"/>
    </row>
    <row r="1048556" spans="1:8">
      <c r="A1048556" s="652"/>
      <c r="B1048556" s="652"/>
      <c r="C1048556" s="652"/>
      <c r="D1048556" s="652"/>
      <c r="E1048556" s="652"/>
      <c r="F1048556" s="652"/>
      <c r="G1048556" s="652"/>
      <c r="H1048556" s="652"/>
    </row>
    <row r="1048557" spans="1:8">
      <c r="A1048557" s="652"/>
      <c r="B1048557" s="652"/>
      <c r="C1048557" s="652"/>
      <c r="D1048557" s="652"/>
      <c r="E1048557" s="652"/>
      <c r="F1048557" s="652"/>
      <c r="G1048557" s="652"/>
      <c r="H1048557" s="652"/>
    </row>
    <row r="1048558" spans="1:8">
      <c r="A1048558" s="652"/>
      <c r="B1048558" s="652"/>
      <c r="C1048558" s="652"/>
      <c r="D1048558" s="652"/>
      <c r="E1048558" s="652"/>
      <c r="F1048558" s="652"/>
      <c r="G1048558" s="652"/>
      <c r="H1048558" s="652"/>
    </row>
    <row r="1048559" spans="1:8">
      <c r="A1048559" s="652"/>
      <c r="B1048559" s="652"/>
      <c r="C1048559" s="652"/>
      <c r="D1048559" s="652"/>
      <c r="E1048559" s="652"/>
      <c r="F1048559" s="652"/>
      <c r="G1048559" s="652"/>
      <c r="H1048559" s="652"/>
    </row>
    <row r="1048560" spans="1:8">
      <c r="A1048560" s="652"/>
      <c r="B1048560" s="652"/>
      <c r="C1048560" s="652"/>
      <c r="D1048560" s="652"/>
      <c r="E1048560" s="652"/>
      <c r="F1048560" s="652"/>
      <c r="G1048560" s="652"/>
      <c r="H1048560" s="652"/>
    </row>
    <row r="1048561" spans="1:8">
      <c r="A1048561" s="652"/>
      <c r="B1048561" s="652"/>
      <c r="C1048561" s="652"/>
      <c r="D1048561" s="652"/>
      <c r="E1048561" s="652"/>
      <c r="F1048561" s="652"/>
      <c r="G1048561" s="652"/>
      <c r="H1048561" s="652"/>
    </row>
    <row r="1048562" spans="1:8">
      <c r="A1048562" s="652"/>
      <c r="B1048562" s="652"/>
      <c r="C1048562" s="652"/>
      <c r="D1048562" s="652"/>
      <c r="E1048562" s="652"/>
      <c r="F1048562" s="652"/>
      <c r="G1048562" s="652"/>
      <c r="H1048562" s="652"/>
    </row>
    <row r="1048563" spans="1:8">
      <c r="A1048563" s="652"/>
      <c r="B1048563" s="652"/>
      <c r="C1048563" s="652"/>
      <c r="D1048563" s="652"/>
      <c r="E1048563" s="652"/>
      <c r="F1048563" s="652"/>
      <c r="G1048563" s="652"/>
      <c r="H1048563" s="652"/>
    </row>
    <row r="1048564" spans="1:8">
      <c r="A1048564" s="652"/>
      <c r="B1048564" s="652"/>
      <c r="C1048564" s="652"/>
      <c r="D1048564" s="652"/>
      <c r="E1048564" s="652"/>
      <c r="F1048564" s="652"/>
      <c r="G1048564" s="652"/>
      <c r="H1048564" s="652"/>
    </row>
    <row r="1048565" spans="1:8">
      <c r="A1048565" s="652"/>
      <c r="B1048565" s="652"/>
      <c r="C1048565" s="652"/>
      <c r="D1048565" s="652"/>
      <c r="E1048565" s="652"/>
      <c r="F1048565" s="652"/>
      <c r="G1048565" s="652"/>
      <c r="H1048565" s="652"/>
    </row>
    <row r="1048566" spans="1:8">
      <c r="A1048566" s="652"/>
      <c r="B1048566" s="652" t="s">
        <v>129</v>
      </c>
      <c r="C1048566" s="652" t="s">
        <v>116</v>
      </c>
      <c r="D1048566" s="652" t="s">
        <v>115</v>
      </c>
      <c r="E1048566" s="652" t="s">
        <v>114</v>
      </c>
      <c r="F1048566" s="652" t="s">
        <v>106</v>
      </c>
      <c r="G1048566" s="652"/>
      <c r="H1048566" s="652"/>
    </row>
    <row r="1048567" spans="1:8">
      <c r="A1048567" s="652" t="s">
        <v>168</v>
      </c>
      <c r="B1048567" s="652">
        <f>(B19/$G$19)*100</f>
        <v>0</v>
      </c>
      <c r="C1048567" s="652">
        <f>(C19/$G$19)*100</f>
        <v>1.0309278350515463</v>
      </c>
      <c r="D1048567" s="652">
        <f>(D19/$G$19)*100</f>
        <v>6.1855670103092786</v>
      </c>
      <c r="E1048567" s="652">
        <f>(E19/$G$19)*100</f>
        <v>49.484536082474229</v>
      </c>
      <c r="F1048567" s="652">
        <f>(F19/$G$19)*100</f>
        <v>43.298969072164951</v>
      </c>
      <c r="G1048567" s="652"/>
      <c r="H1048567" s="652"/>
    </row>
    <row r="1048568" spans="1:8">
      <c r="A1048568" s="652" t="s">
        <v>167</v>
      </c>
      <c r="B1048568" s="652">
        <f>(B13/$G$13)*100</f>
        <v>0</v>
      </c>
      <c r="C1048568" s="652">
        <f>(C13/$G$13)*100</f>
        <v>3.9682539682539679</v>
      </c>
      <c r="D1048568" s="652">
        <f>(D13/$G$13)*100</f>
        <v>10.317460317460316</v>
      </c>
      <c r="E1048568" s="652">
        <f>(E13/$G$13)*100</f>
        <v>43.650793650793652</v>
      </c>
      <c r="F1048568" s="652">
        <f>(F13/$G$13)*100</f>
        <v>42.063492063492063</v>
      </c>
      <c r="G1048568" s="652"/>
      <c r="H1048568" s="652"/>
    </row>
    <row r="1048569" spans="1:8">
      <c r="A1048569" s="652"/>
      <c r="B1048569" s="652"/>
      <c r="C1048569" s="652"/>
      <c r="D1048569" s="652"/>
      <c r="E1048569" s="652"/>
      <c r="F1048569" s="652"/>
      <c r="G1048569" s="652"/>
      <c r="H1048569" s="652"/>
    </row>
    <row r="1048570" spans="1:8">
      <c r="A1048570" s="652"/>
      <c r="B1048570" s="652"/>
      <c r="C1048570" s="652"/>
      <c r="D1048570" s="652"/>
      <c r="E1048570" s="652"/>
      <c r="F1048570" s="652"/>
      <c r="G1048570" s="652"/>
      <c r="H1048570" s="652"/>
    </row>
  </sheetData>
  <mergeCells count="5">
    <mergeCell ref="A4:A6"/>
    <mergeCell ref="H4:H6"/>
    <mergeCell ref="H1:H2"/>
    <mergeCell ref="A1:A2"/>
    <mergeCell ref="G4:G6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D4B1-31B8-4D29-82EF-3DA6B8A6271B}">
  <sheetPr>
    <tabColor rgb="FFDACFAA"/>
  </sheetPr>
  <dimension ref="A1:J1048526"/>
  <sheetViews>
    <sheetView showGridLines="0" rightToLeft="1" zoomScaleNormal="100" zoomScaleSheetLayoutView="100" workbookViewId="0"/>
  </sheetViews>
  <sheetFormatPr defaultColWidth="9.140625" defaultRowHeight="12.75"/>
  <cols>
    <col min="1" max="1" width="9.140625" style="3" customWidth="1"/>
    <col min="2" max="2" width="9.140625" style="4" customWidth="1"/>
    <col min="3" max="8" width="9.140625" style="3" customWidth="1"/>
    <col min="9" max="16384" width="9.140625" style="3"/>
  </cols>
  <sheetData>
    <row r="1" spans="1:10" ht="18" customHeight="1">
      <c r="A1" s="450" t="s">
        <v>381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0" ht="21" customHeight="1">
      <c r="A2" s="457" t="s">
        <v>582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0" ht="28.5">
      <c r="A3" s="278" t="s">
        <v>583</v>
      </c>
      <c r="B3" s="441"/>
      <c r="C3" s="441"/>
      <c r="D3" s="441"/>
      <c r="E3" s="441"/>
      <c r="F3" s="441"/>
      <c r="G3" s="441"/>
      <c r="H3" s="441"/>
      <c r="I3" s="441"/>
      <c r="J3" s="441"/>
    </row>
    <row r="1048524" spans="1:6">
      <c r="A1048524" s="179"/>
      <c r="B1048524" s="128"/>
      <c r="C1048524" s="128"/>
      <c r="D1048524" s="128"/>
      <c r="E1048524" s="128"/>
      <c r="F1048524" s="129"/>
    </row>
    <row r="1048525" spans="1:6" ht="15.75">
      <c r="A1048525" s="80"/>
      <c r="B1048525" s="153"/>
      <c r="C1048525" s="153"/>
      <c r="D1048525" s="153"/>
      <c r="E1048525" s="153"/>
      <c r="F1048525" s="153"/>
    </row>
    <row r="1048526" spans="1:6" ht="15.75">
      <c r="A1048526" s="80"/>
      <c r="B1048526" s="153"/>
      <c r="C1048526" s="153"/>
      <c r="D1048526" s="153"/>
      <c r="E1048526" s="153"/>
      <c r="F1048526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C1048550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0.7109375" style="3" customWidth="1"/>
    <col min="2" max="7" width="14.7109375" style="3" customWidth="1"/>
    <col min="8" max="16384" width="9.140625" style="3"/>
  </cols>
  <sheetData>
    <row r="1" spans="1:29" s="5" customFormat="1" ht="23.25">
      <c r="A1" s="680" t="s">
        <v>133</v>
      </c>
      <c r="B1" s="305" t="s">
        <v>243</v>
      </c>
      <c r="C1" s="193"/>
      <c r="D1" s="193"/>
      <c r="E1" s="193"/>
      <c r="F1" s="193"/>
      <c r="G1" s="681" t="s">
        <v>269</v>
      </c>
      <c r="N1" s="4"/>
      <c r="O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s="4" customFormat="1" ht="18" customHeight="1">
      <c r="A2" s="680"/>
      <c r="B2" s="306" t="s">
        <v>113</v>
      </c>
      <c r="C2" s="194"/>
      <c r="D2" s="194"/>
      <c r="E2" s="194"/>
      <c r="F2" s="194"/>
      <c r="G2" s="681"/>
      <c r="O2" s="3"/>
      <c r="P2" s="5"/>
    </row>
    <row r="3" spans="1:29" s="4" customFormat="1" ht="15" thickBot="1">
      <c r="A3" s="59"/>
      <c r="B3" s="59"/>
      <c r="C3" s="60"/>
      <c r="D3" s="60"/>
      <c r="E3" s="60"/>
      <c r="F3" s="60"/>
      <c r="G3" s="59"/>
      <c r="O3" s="3"/>
      <c r="P3" s="5"/>
    </row>
    <row r="4" spans="1:29" ht="21">
      <c r="A4" s="204" t="s">
        <v>47</v>
      </c>
      <c r="B4" s="289" t="s">
        <v>316</v>
      </c>
      <c r="C4" s="289" t="s">
        <v>272</v>
      </c>
      <c r="D4" s="289" t="s">
        <v>273</v>
      </c>
      <c r="E4" s="289" t="s">
        <v>317</v>
      </c>
      <c r="F4" s="289" t="s">
        <v>275</v>
      </c>
      <c r="G4" s="290" t="s">
        <v>277</v>
      </c>
      <c r="N4" s="4"/>
      <c r="P4" s="5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s="5" customFormat="1" ht="23.25" thickBot="1">
      <c r="A5" s="203" t="s">
        <v>15</v>
      </c>
      <c r="B5" s="291" t="s">
        <v>244</v>
      </c>
      <c r="C5" s="291" t="s">
        <v>271</v>
      </c>
      <c r="D5" s="291" t="s">
        <v>274</v>
      </c>
      <c r="E5" s="291" t="s">
        <v>245</v>
      </c>
      <c r="F5" s="291" t="s">
        <v>276</v>
      </c>
      <c r="G5" s="291" t="s">
        <v>278</v>
      </c>
      <c r="N5" s="4"/>
      <c r="O5" s="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s="4" customFormat="1" ht="21" customHeight="1">
      <c r="A6" s="312">
        <v>2021</v>
      </c>
      <c r="B6" s="381">
        <v>6369</v>
      </c>
      <c r="C6" s="383">
        <v>4.2336799912255341</v>
      </c>
      <c r="D6" s="383">
        <v>5.2526188869957062</v>
      </c>
      <c r="E6" s="381">
        <v>1986</v>
      </c>
      <c r="F6" s="383">
        <v>1.32015833923283</v>
      </c>
      <c r="G6" s="385">
        <v>1.6378868126194801</v>
      </c>
      <c r="H6" s="655"/>
      <c r="I6" s="655"/>
      <c r="O6" s="3"/>
      <c r="P6" s="5"/>
    </row>
    <row r="7" spans="1:29" s="4" customFormat="1" ht="21" customHeight="1">
      <c r="A7" s="312">
        <v>2020</v>
      </c>
      <c r="B7" s="381">
        <v>6026</v>
      </c>
      <c r="C7" s="383">
        <v>4.0931827382618167</v>
      </c>
      <c r="D7" s="383">
        <v>5.1396516534138259</v>
      </c>
      <c r="E7" s="381">
        <v>1724</v>
      </c>
      <c r="F7" s="383">
        <v>1.171033362224257</v>
      </c>
      <c r="G7" s="386">
        <v>1.47042141561325</v>
      </c>
      <c r="H7" s="655"/>
      <c r="I7" s="655"/>
      <c r="N7" s="5"/>
      <c r="O7" s="3"/>
      <c r="P7" s="5"/>
      <c r="V7" s="42"/>
    </row>
    <row r="8" spans="1:29" s="4" customFormat="1" ht="21" customHeight="1">
      <c r="A8" s="312">
        <v>2019</v>
      </c>
      <c r="B8" s="381">
        <v>5524</v>
      </c>
      <c r="C8" s="383">
        <v>3.7229841025074202</v>
      </c>
      <c r="D8" s="383">
        <v>4.6631498885284319</v>
      </c>
      <c r="E8" s="381">
        <v>2023</v>
      </c>
      <c r="F8" s="383">
        <v>1.3634317232752555</v>
      </c>
      <c r="G8" s="387">
        <v>1.7077393599733921</v>
      </c>
      <c r="H8" s="655"/>
      <c r="I8" s="65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s="4" customFormat="1" ht="21" customHeight="1">
      <c r="A9" s="312">
        <v>2018</v>
      </c>
      <c r="B9" s="381">
        <v>6039</v>
      </c>
      <c r="C9" s="383">
        <v>4.0177208166371834</v>
      </c>
      <c r="D9" s="383">
        <v>5.0066199470570041</v>
      </c>
      <c r="E9" s="381">
        <v>1929</v>
      </c>
      <c r="F9" s="383">
        <v>1.283355432239299</v>
      </c>
      <c r="G9" s="383">
        <v>1.5992332965512439</v>
      </c>
      <c r="H9" s="655"/>
      <c r="I9" s="655"/>
      <c r="X9" s="5"/>
    </row>
    <row r="10" spans="1:29" s="4" customFormat="1" ht="21" customHeight="1">
      <c r="A10" s="312">
        <v>2017</v>
      </c>
      <c r="B10" s="381">
        <v>6691</v>
      </c>
      <c r="C10" s="383">
        <v>4.5</v>
      </c>
      <c r="D10" s="383">
        <v>5.6</v>
      </c>
      <c r="E10" s="381">
        <v>1890</v>
      </c>
      <c r="F10" s="383">
        <v>1.1000000000000001</v>
      </c>
      <c r="G10" s="383">
        <v>1.6</v>
      </c>
      <c r="H10" s="655"/>
      <c r="I10" s="655"/>
      <c r="R10" s="3"/>
      <c r="S10" s="3"/>
      <c r="T10" s="3"/>
      <c r="U10" s="3"/>
      <c r="V10" s="3"/>
      <c r="W10" s="3"/>
      <c r="X10" s="3"/>
    </row>
    <row r="11" spans="1:29" s="4" customFormat="1" ht="21" customHeight="1">
      <c r="A11" s="312">
        <v>2016</v>
      </c>
      <c r="B11" s="381">
        <v>7019</v>
      </c>
      <c r="C11" s="383">
        <v>4.9000000000000004</v>
      </c>
      <c r="D11" s="383">
        <v>6.2</v>
      </c>
      <c r="E11" s="381">
        <v>1749</v>
      </c>
      <c r="F11" s="383">
        <v>1.2</v>
      </c>
      <c r="G11" s="383">
        <v>1.5</v>
      </c>
      <c r="H11" s="655"/>
      <c r="I11" s="655"/>
      <c r="N11" s="3"/>
      <c r="O11" s="3"/>
      <c r="P11" s="3"/>
      <c r="Q11" s="3"/>
      <c r="R11" s="5"/>
      <c r="S11" s="5"/>
      <c r="T11" s="5"/>
      <c r="U11" s="5"/>
      <c r="V11" s="5"/>
      <c r="W11" s="5"/>
      <c r="X11" s="5"/>
      <c r="Y11" s="3"/>
      <c r="Z11" s="3"/>
      <c r="AA11" s="3"/>
      <c r="AB11" s="3"/>
      <c r="AC11" s="3"/>
    </row>
    <row r="12" spans="1:29" s="4" customFormat="1" ht="21" customHeight="1">
      <c r="A12" s="312">
        <v>2015</v>
      </c>
      <c r="B12" s="381">
        <v>6953</v>
      </c>
      <c r="C12" s="383">
        <v>5.0999999999999996</v>
      </c>
      <c r="D12" s="383">
        <v>6.4</v>
      </c>
      <c r="E12" s="381">
        <v>1745</v>
      </c>
      <c r="F12" s="383">
        <v>1.3</v>
      </c>
      <c r="G12" s="383">
        <v>1.6</v>
      </c>
      <c r="H12" s="655"/>
      <c r="I12" s="655"/>
      <c r="Q12" s="5"/>
    </row>
    <row r="13" spans="1:29" s="4" customFormat="1" ht="21" customHeight="1">
      <c r="A13" s="312">
        <v>2014</v>
      </c>
      <c r="B13" s="381">
        <v>7673</v>
      </c>
      <c r="C13" s="383">
        <v>5.8</v>
      </c>
      <c r="D13" s="383">
        <v>7.9</v>
      </c>
      <c r="E13" s="381">
        <v>1795</v>
      </c>
      <c r="F13" s="383">
        <v>1.4</v>
      </c>
      <c r="G13" s="383">
        <v>1.8</v>
      </c>
      <c r="H13" s="655"/>
      <c r="I13" s="655"/>
    </row>
    <row r="14" spans="1:29" s="4" customFormat="1" ht="21" customHeight="1">
      <c r="A14" s="312">
        <v>2013</v>
      </c>
      <c r="B14" s="381">
        <v>7463</v>
      </c>
      <c r="C14" s="383">
        <v>6</v>
      </c>
      <c r="D14" s="383">
        <v>7.4</v>
      </c>
      <c r="E14" s="381">
        <v>1824</v>
      </c>
      <c r="F14" s="383">
        <v>1.5</v>
      </c>
      <c r="G14" s="383">
        <v>1.8</v>
      </c>
      <c r="H14" s="655"/>
      <c r="I14" s="655"/>
    </row>
    <row r="15" spans="1:29" s="4" customFormat="1" ht="21" customHeight="1">
      <c r="A15" s="312">
        <v>2012</v>
      </c>
      <c r="B15" s="381">
        <v>7559</v>
      </c>
      <c r="C15" s="383">
        <v>6.3</v>
      </c>
      <c r="D15" s="383">
        <v>7.8</v>
      </c>
      <c r="E15" s="381">
        <v>1649</v>
      </c>
      <c r="F15" s="383">
        <v>1.4</v>
      </c>
      <c r="G15" s="383">
        <v>1.7</v>
      </c>
      <c r="H15" s="655"/>
      <c r="I15" s="655"/>
    </row>
    <row r="16" spans="1:29" s="4" customFormat="1" ht="21" customHeight="1">
      <c r="A16" s="312">
        <v>2011</v>
      </c>
      <c r="B16" s="381">
        <v>6769</v>
      </c>
      <c r="C16" s="383">
        <v>5.6643403457682719</v>
      </c>
      <c r="D16" s="383">
        <v>7.1630918228158604</v>
      </c>
      <c r="E16" s="381">
        <v>1408</v>
      </c>
      <c r="F16" s="383">
        <v>1.1782229586115716</v>
      </c>
      <c r="G16" s="383">
        <v>1.5</v>
      </c>
      <c r="H16" s="655"/>
      <c r="I16" s="655"/>
      <c r="K16" s="86"/>
    </row>
    <row r="17" spans="1:24" s="4" customFormat="1" ht="21" customHeight="1">
      <c r="A17" s="312">
        <v>2010</v>
      </c>
      <c r="B17" s="381">
        <v>4960</v>
      </c>
      <c r="C17" s="383">
        <v>4.0373027236327914</v>
      </c>
      <c r="D17" s="383">
        <v>5.0580967279417015</v>
      </c>
      <c r="E17" s="381">
        <v>1569</v>
      </c>
      <c r="F17" s="383">
        <v>1.2771225752781954</v>
      </c>
      <c r="G17" s="383">
        <v>1.6000310012380099</v>
      </c>
      <c r="H17" s="655"/>
      <c r="I17" s="655"/>
      <c r="K17" s="86"/>
      <c r="X17" s="42"/>
    </row>
    <row r="18" spans="1:24" s="4" customFormat="1" ht="21" customHeight="1" thickBot="1">
      <c r="A18" s="313">
        <v>2009</v>
      </c>
      <c r="B18" s="382">
        <v>5067</v>
      </c>
      <c r="C18" s="384">
        <v>4.2998434337648455</v>
      </c>
      <c r="D18" s="384">
        <v>5.3983507702797731</v>
      </c>
      <c r="E18" s="382">
        <v>1459</v>
      </c>
      <c r="F18" s="384">
        <v>1.2381037240700432</v>
      </c>
      <c r="G18" s="384">
        <v>1.55440966525324</v>
      </c>
      <c r="H18" s="655"/>
      <c r="I18" s="655"/>
      <c r="K18" s="86"/>
    </row>
    <row r="19" spans="1:24" ht="15.75" thickTop="1">
      <c r="A19" s="146" t="s">
        <v>388</v>
      </c>
      <c r="B19" s="144"/>
      <c r="C19" s="144"/>
      <c r="D19" s="144"/>
      <c r="E19" s="144"/>
      <c r="F19" s="144"/>
      <c r="G19" s="270" t="s">
        <v>390</v>
      </c>
      <c r="H19" s="655"/>
      <c r="I19" s="655"/>
      <c r="Q19" s="4"/>
      <c r="R19" s="4"/>
      <c r="S19" s="4"/>
      <c r="T19" s="4"/>
      <c r="U19" s="4"/>
      <c r="V19" s="4"/>
      <c r="W19" s="4"/>
      <c r="X19" s="4"/>
    </row>
    <row r="20" spans="1:24" ht="15">
      <c r="A20" s="146" t="s">
        <v>389</v>
      </c>
      <c r="B20" s="144"/>
      <c r="C20" s="144"/>
      <c r="D20" s="144"/>
      <c r="E20" s="144"/>
      <c r="F20" s="144"/>
      <c r="G20" s="270" t="s">
        <v>391</v>
      </c>
      <c r="H20" s="655"/>
      <c r="I20" s="655"/>
      <c r="Q20" s="4"/>
      <c r="R20" s="4"/>
      <c r="S20" s="4"/>
      <c r="T20" s="4"/>
      <c r="U20" s="4"/>
      <c r="V20" s="4"/>
      <c r="W20" s="4"/>
      <c r="X20" s="4"/>
    </row>
    <row r="21" spans="1:24" ht="21" customHeight="1">
      <c r="A21" s="269" t="s">
        <v>279</v>
      </c>
      <c r="B21" s="144"/>
      <c r="C21" s="144"/>
      <c r="D21" s="144"/>
      <c r="E21" s="144"/>
      <c r="F21" s="144"/>
      <c r="G21" s="270" t="s">
        <v>230</v>
      </c>
      <c r="H21" s="655"/>
      <c r="I21" s="655"/>
      <c r="Q21" s="4"/>
      <c r="R21" s="4"/>
      <c r="S21" s="4"/>
      <c r="T21" s="4"/>
      <c r="U21" s="4"/>
      <c r="V21" s="4"/>
      <c r="W21" s="4"/>
      <c r="X21" s="4"/>
    </row>
    <row r="22" spans="1:24" ht="9.9499999999999993" customHeight="1">
      <c r="A22" s="195"/>
      <c r="B22" s="196"/>
      <c r="C22" s="196"/>
      <c r="D22" s="196"/>
      <c r="E22" s="196"/>
      <c r="F22" s="196"/>
      <c r="G22" s="197"/>
    </row>
    <row r="23" spans="1:24">
      <c r="G23" s="74"/>
    </row>
    <row r="24" spans="1:24">
      <c r="G24" s="74"/>
    </row>
    <row r="25" spans="1:24">
      <c r="G25" s="74"/>
    </row>
    <row r="26" spans="1:24">
      <c r="G26" s="74"/>
    </row>
    <row r="27" spans="1:24">
      <c r="G27" s="74"/>
    </row>
    <row r="28" spans="1:24">
      <c r="G28" s="74"/>
    </row>
    <row r="29" spans="1:24">
      <c r="G29" s="74"/>
    </row>
    <row r="30" spans="1:24">
      <c r="G30" s="74"/>
    </row>
    <row r="31" spans="1:24">
      <c r="G31" s="74"/>
    </row>
    <row r="39" spans="1:7" ht="15">
      <c r="B39" s="147"/>
      <c r="C39" s="147"/>
      <c r="D39" s="147"/>
      <c r="E39" s="147"/>
      <c r="F39" s="147"/>
      <c r="G39" s="147"/>
    </row>
    <row r="40" spans="1:7" ht="21.75">
      <c r="B40" s="142"/>
      <c r="C40" s="142"/>
      <c r="D40" s="142"/>
      <c r="E40" s="142"/>
      <c r="F40" s="142"/>
      <c r="G40" s="142"/>
    </row>
    <row r="41" spans="1:7" ht="15.75">
      <c r="B41" s="141"/>
      <c r="C41" s="141"/>
      <c r="D41" s="141"/>
      <c r="E41" s="141"/>
      <c r="F41" s="141"/>
      <c r="G41" s="141"/>
    </row>
    <row r="42" spans="1:7">
      <c r="A42" s="140"/>
      <c r="B42" s="140"/>
      <c r="C42" s="140"/>
      <c r="D42" s="140"/>
      <c r="E42" s="140"/>
      <c r="F42" s="140"/>
      <c r="G42" s="140"/>
    </row>
    <row r="1048528" spans="1:10">
      <c r="A1048528" s="572"/>
      <c r="B1048528" s="572"/>
      <c r="C1048528" s="572"/>
      <c r="D1048528" s="572"/>
      <c r="E1048528" s="572"/>
      <c r="F1048528" s="572"/>
      <c r="G1048528" s="572"/>
      <c r="H1048528" s="572"/>
      <c r="I1048528" s="572"/>
      <c r="J1048528" s="572"/>
    </row>
    <row r="1048529" spans="1:10">
      <c r="A1048529" s="572"/>
      <c r="B1048529" s="572"/>
      <c r="C1048529" s="572"/>
      <c r="D1048529" s="572"/>
      <c r="E1048529" s="572"/>
      <c r="F1048529" s="572"/>
      <c r="G1048529" s="572"/>
      <c r="H1048529" s="572"/>
      <c r="I1048529" s="572"/>
      <c r="J1048529" s="572"/>
    </row>
    <row r="1048530" spans="1:10">
      <c r="A1048530" s="572"/>
      <c r="B1048530" s="572"/>
      <c r="C1048530" s="572"/>
      <c r="D1048530" s="572"/>
      <c r="E1048530" s="572"/>
      <c r="F1048530" s="572"/>
      <c r="G1048530" s="572"/>
      <c r="H1048530" s="572"/>
      <c r="I1048530" s="572"/>
      <c r="J1048530" s="572"/>
    </row>
    <row r="1048531" spans="1:10">
      <c r="A1048531" s="572"/>
      <c r="B1048531" s="572"/>
      <c r="C1048531" s="572"/>
      <c r="D1048531" s="572"/>
      <c r="E1048531" s="572"/>
      <c r="F1048531" s="572"/>
      <c r="G1048531" s="572"/>
      <c r="H1048531" s="572"/>
      <c r="I1048531" s="572"/>
      <c r="J1048531" s="572"/>
    </row>
    <row r="1048532" spans="1:10" ht="16.5">
      <c r="A1048532" s="572"/>
      <c r="B1048532" s="576" t="s">
        <v>173</v>
      </c>
      <c r="C1048532" s="576" t="s">
        <v>600</v>
      </c>
      <c r="D1048532" s="576"/>
      <c r="E1048532" s="577" t="s">
        <v>174</v>
      </c>
      <c r="F1048532" s="576" t="s">
        <v>175</v>
      </c>
      <c r="G1048532" s="572"/>
      <c r="H1048532" s="572"/>
      <c r="I1048532" s="572"/>
      <c r="J1048532" s="572"/>
    </row>
    <row r="1048533" spans="1:10" ht="15">
      <c r="A1048533" s="578">
        <v>2009</v>
      </c>
      <c r="B1048533" s="579">
        <v>1.55440966525324</v>
      </c>
      <c r="C1048533" s="579">
        <v>1.2381037240700432</v>
      </c>
      <c r="D1048533" s="578">
        <v>2009</v>
      </c>
      <c r="E1048533" s="579">
        <v>5.3983507702797731</v>
      </c>
      <c r="F1048533" s="579">
        <v>4.2998434337648455</v>
      </c>
      <c r="G1048533" s="572"/>
      <c r="H1048533" s="572"/>
      <c r="I1048533" s="572"/>
      <c r="J1048533" s="572"/>
    </row>
    <row r="1048534" spans="1:10" ht="15">
      <c r="A1048534" s="578">
        <v>2010</v>
      </c>
      <c r="B1048534" s="579">
        <v>1.6000310012380099</v>
      </c>
      <c r="C1048534" s="579">
        <v>1.2771225752781954</v>
      </c>
      <c r="D1048534" s="578">
        <v>2010</v>
      </c>
      <c r="E1048534" s="579">
        <v>5.0580967279417015</v>
      </c>
      <c r="F1048534" s="579">
        <v>4.0373027236327914</v>
      </c>
      <c r="G1048534" s="572"/>
      <c r="H1048534" s="572"/>
      <c r="I1048534" s="572"/>
      <c r="J1048534" s="572"/>
    </row>
    <row r="1048535" spans="1:10" ht="15">
      <c r="A1048535" s="578">
        <v>2011</v>
      </c>
      <c r="B1048535" s="579">
        <v>1.5</v>
      </c>
      <c r="C1048535" s="579">
        <v>1.1782229586115716</v>
      </c>
      <c r="D1048535" s="578">
        <v>2011</v>
      </c>
      <c r="E1048535" s="579">
        <v>7.1630918228158604</v>
      </c>
      <c r="F1048535" s="579">
        <v>5.6643403457682719</v>
      </c>
      <c r="G1048535" s="572"/>
      <c r="H1048535" s="572"/>
      <c r="I1048535" s="572"/>
      <c r="J1048535" s="572"/>
    </row>
    <row r="1048536" spans="1:10" ht="15">
      <c r="A1048536" s="578">
        <v>2012</v>
      </c>
      <c r="B1048536" s="579">
        <v>1.7</v>
      </c>
      <c r="C1048536" s="579">
        <v>1.4</v>
      </c>
      <c r="D1048536" s="578">
        <v>2012</v>
      </c>
      <c r="E1048536" s="579">
        <v>7.8</v>
      </c>
      <c r="F1048536" s="579">
        <v>6.3</v>
      </c>
      <c r="G1048536" s="572"/>
      <c r="H1048536" s="572"/>
      <c r="I1048536" s="572"/>
      <c r="J1048536" s="572"/>
    </row>
    <row r="1048537" spans="1:10" ht="15">
      <c r="A1048537" s="578">
        <v>2013</v>
      </c>
      <c r="B1048537" s="579">
        <v>1.8</v>
      </c>
      <c r="C1048537" s="579">
        <v>1.5</v>
      </c>
      <c r="D1048537" s="578">
        <v>2013</v>
      </c>
      <c r="E1048537" s="579">
        <v>7.4</v>
      </c>
      <c r="F1048537" s="579">
        <v>6</v>
      </c>
      <c r="G1048537" s="572"/>
      <c r="H1048537" s="572"/>
      <c r="I1048537" s="572"/>
      <c r="J1048537" s="572"/>
    </row>
    <row r="1048538" spans="1:10" ht="15">
      <c r="A1048538" s="578">
        <v>2014</v>
      </c>
      <c r="B1048538" s="579">
        <v>1.8</v>
      </c>
      <c r="C1048538" s="579">
        <v>1.4</v>
      </c>
      <c r="D1048538" s="578">
        <v>2014</v>
      </c>
      <c r="E1048538" s="579">
        <v>7.9</v>
      </c>
      <c r="F1048538" s="579">
        <v>5.8</v>
      </c>
      <c r="G1048538" s="572"/>
      <c r="H1048538" s="572"/>
      <c r="I1048538" s="572"/>
      <c r="J1048538" s="572"/>
    </row>
    <row r="1048539" spans="1:10" ht="15">
      <c r="A1048539" s="578">
        <v>2015</v>
      </c>
      <c r="B1048539" s="579">
        <v>1.6</v>
      </c>
      <c r="C1048539" s="579">
        <v>1.3</v>
      </c>
      <c r="D1048539" s="578">
        <v>2015</v>
      </c>
      <c r="E1048539" s="579">
        <v>6.4</v>
      </c>
      <c r="F1048539" s="579">
        <v>5.0999999999999996</v>
      </c>
      <c r="G1048539" s="572"/>
      <c r="H1048539" s="572"/>
      <c r="I1048539" s="572"/>
      <c r="J1048539" s="572"/>
    </row>
    <row r="1048540" spans="1:10" ht="15">
      <c r="A1048540" s="578">
        <v>2016</v>
      </c>
      <c r="B1048540" s="579">
        <v>1.5</v>
      </c>
      <c r="C1048540" s="579">
        <v>1.2</v>
      </c>
      <c r="D1048540" s="578">
        <v>2016</v>
      </c>
      <c r="E1048540" s="579">
        <v>6.2</v>
      </c>
      <c r="F1048540" s="579">
        <v>4.9000000000000004</v>
      </c>
      <c r="G1048540" s="572"/>
      <c r="H1048540" s="572"/>
      <c r="I1048540" s="572"/>
      <c r="J1048540" s="572"/>
    </row>
    <row r="1048541" spans="1:10" ht="15">
      <c r="A1048541" s="578">
        <v>2017</v>
      </c>
      <c r="B1048541" s="579">
        <v>1.6</v>
      </c>
      <c r="C1048541" s="579">
        <v>1.1000000000000001</v>
      </c>
      <c r="D1048541" s="578">
        <v>2017</v>
      </c>
      <c r="E1048541" s="579">
        <v>5.6</v>
      </c>
      <c r="F1048541" s="579">
        <v>4.5</v>
      </c>
      <c r="G1048541" s="572"/>
      <c r="H1048541" s="572"/>
      <c r="I1048541" s="572"/>
      <c r="J1048541" s="572"/>
    </row>
    <row r="1048542" spans="1:10" ht="15">
      <c r="A1048542" s="578">
        <v>2018</v>
      </c>
      <c r="B1048542" s="579">
        <v>1.5992332965512439</v>
      </c>
      <c r="C1048542" s="579">
        <v>1.283355432239299</v>
      </c>
      <c r="D1048542" s="578">
        <v>2018</v>
      </c>
      <c r="E1048542" s="579">
        <v>5.0066199470570041</v>
      </c>
      <c r="F1048542" s="579">
        <v>4.0177208166371834</v>
      </c>
      <c r="G1048542" s="572"/>
      <c r="H1048542" s="572"/>
      <c r="I1048542" s="572"/>
      <c r="J1048542" s="572"/>
    </row>
    <row r="1048543" spans="1:10" ht="15">
      <c r="A1048543" s="578">
        <v>2019</v>
      </c>
      <c r="B1048543" s="579">
        <v>1.7077393599733921</v>
      </c>
      <c r="C1048543" s="579">
        <v>1.3634317232752555</v>
      </c>
      <c r="D1048543" s="578">
        <v>2019</v>
      </c>
      <c r="E1048543" s="579">
        <v>4.6631498885284319</v>
      </c>
      <c r="F1048543" s="579">
        <v>3.7229841025074202</v>
      </c>
      <c r="G1048543" s="572"/>
      <c r="H1048543" s="572"/>
      <c r="I1048543" s="572"/>
      <c r="J1048543" s="572"/>
    </row>
    <row r="1048544" spans="1:10" ht="15">
      <c r="A1048544" s="578">
        <v>2020</v>
      </c>
      <c r="B1048544" s="579">
        <v>1.47042141561325</v>
      </c>
      <c r="C1048544" s="579">
        <v>1.171033362224257</v>
      </c>
      <c r="D1048544" s="578">
        <v>2020</v>
      </c>
      <c r="E1048544" s="579">
        <v>5.1396516534138259</v>
      </c>
      <c r="F1048544" s="579">
        <v>4.0931827382618167</v>
      </c>
      <c r="G1048544" s="572"/>
      <c r="H1048544" s="572"/>
      <c r="I1048544" s="572"/>
      <c r="J1048544" s="572"/>
    </row>
    <row r="1048545" spans="1:10" ht="15">
      <c r="A1048545" s="578">
        <v>2021</v>
      </c>
      <c r="B1048545" s="579">
        <v>1.6378868126194801</v>
      </c>
      <c r="C1048545" s="579">
        <v>1.32015833923283</v>
      </c>
      <c r="D1048545" s="578">
        <v>2021</v>
      </c>
      <c r="E1048545" s="579">
        <v>5.2526188869957062</v>
      </c>
      <c r="F1048545" s="579">
        <v>4.2336799912255341</v>
      </c>
      <c r="G1048545" s="572"/>
      <c r="H1048545" s="572"/>
      <c r="I1048545" s="572"/>
      <c r="J1048545" s="572"/>
    </row>
    <row r="1048546" spans="1:10">
      <c r="A1048546" s="572"/>
      <c r="B1048546" s="572"/>
      <c r="C1048546" s="572"/>
      <c r="D1048546" s="572"/>
      <c r="E1048546" s="572"/>
      <c r="F1048546" s="572"/>
      <c r="G1048546" s="572"/>
      <c r="H1048546" s="572"/>
      <c r="I1048546" s="572"/>
      <c r="J1048546" s="572"/>
    </row>
    <row r="1048547" spans="1:10">
      <c r="A1048547" s="572"/>
      <c r="B1048547" s="572"/>
      <c r="C1048547" s="572"/>
      <c r="D1048547" s="572"/>
      <c r="E1048547" s="572"/>
      <c r="F1048547" s="572"/>
      <c r="G1048547" s="572"/>
      <c r="H1048547" s="572"/>
      <c r="I1048547" s="572"/>
      <c r="J1048547" s="572"/>
    </row>
    <row r="1048548" spans="1:10">
      <c r="A1048548" s="572"/>
      <c r="B1048548" s="572"/>
      <c r="C1048548" s="572"/>
      <c r="D1048548" s="572"/>
      <c r="E1048548" s="572"/>
      <c r="F1048548" s="572"/>
      <c r="G1048548" s="572"/>
      <c r="H1048548" s="572"/>
      <c r="I1048548" s="572"/>
      <c r="J1048548" s="572"/>
    </row>
    <row r="1048549" spans="1:10">
      <c r="A1048549" s="572"/>
      <c r="B1048549" s="572"/>
      <c r="C1048549" s="572"/>
      <c r="D1048549" s="572"/>
      <c r="E1048549" s="572"/>
      <c r="F1048549" s="572"/>
      <c r="G1048549" s="572"/>
      <c r="H1048549" s="572"/>
      <c r="I1048549" s="572"/>
      <c r="J1048549" s="572"/>
    </row>
    <row r="1048550" spans="1:10">
      <c r="A1048550" s="572"/>
      <c r="B1048550" s="572"/>
      <c r="C1048550" s="572"/>
      <c r="D1048550" s="572"/>
      <c r="E1048550" s="572"/>
      <c r="F1048550" s="572"/>
      <c r="G1048550" s="572"/>
      <c r="H1048550" s="572"/>
      <c r="I1048550" s="572"/>
      <c r="J1048550" s="572"/>
    </row>
  </sheetData>
  <sortState xmlns:xlrd2="http://schemas.microsoft.com/office/spreadsheetml/2017/richdata2" ref="N1:AC31">
    <sortCondition descending="1" ref="N1:N31"/>
  </sortState>
  <mergeCells count="2">
    <mergeCell ref="A1:A2"/>
    <mergeCell ref="G1:G2"/>
  </mergeCells>
  <phoneticPr fontId="9" type="noConversion"/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38" max="6" man="1"/>
  </rowBreaks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5"/>
  <dimension ref="A1:Y104857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21.7109375" style="2" customWidth="1"/>
    <col min="2" max="10" width="6.7109375" style="3" customWidth="1"/>
    <col min="11" max="11" width="9.7109375" style="3" customWidth="1"/>
    <col min="12" max="16384" width="9.140625" style="3"/>
  </cols>
  <sheetData>
    <row r="1" spans="1:25" s="5" customFormat="1" ht="23.25">
      <c r="A1" s="715" t="s">
        <v>156</v>
      </c>
      <c r="B1" s="307" t="s">
        <v>584</v>
      </c>
      <c r="C1" s="193"/>
      <c r="D1" s="193"/>
      <c r="E1" s="193"/>
      <c r="F1" s="229"/>
      <c r="G1" s="229"/>
      <c r="H1" s="229"/>
      <c r="I1" s="193"/>
      <c r="J1" s="193"/>
      <c r="K1" s="716">
        <v>2021</v>
      </c>
      <c r="P1" s="2"/>
      <c r="Q1" s="3"/>
      <c r="R1" s="3"/>
      <c r="S1" s="3"/>
      <c r="T1" s="3"/>
      <c r="U1" s="3"/>
      <c r="V1" s="3"/>
      <c r="W1" s="3"/>
      <c r="X1" s="3"/>
      <c r="Y1" s="3"/>
    </row>
    <row r="2" spans="1:25" s="5" customFormat="1" ht="30.75" customHeight="1">
      <c r="A2" s="715"/>
      <c r="B2" s="306" t="s">
        <v>268</v>
      </c>
      <c r="C2" s="194"/>
      <c r="D2" s="194"/>
      <c r="E2" s="194"/>
      <c r="F2" s="194"/>
      <c r="G2" s="194"/>
      <c r="H2" s="194"/>
      <c r="I2" s="194"/>
      <c r="J2" s="194"/>
      <c r="K2" s="716"/>
    </row>
    <row r="3" spans="1:25" s="5" customFormat="1" ht="13.5" thickBot="1">
      <c r="A3" s="11"/>
      <c r="B3" s="6"/>
      <c r="C3" s="6"/>
      <c r="D3" s="6"/>
      <c r="E3" s="34"/>
      <c r="F3" s="34"/>
      <c r="G3" s="34"/>
      <c r="H3" s="34"/>
      <c r="I3" s="34"/>
      <c r="J3" s="6"/>
      <c r="K3" s="8"/>
    </row>
    <row r="4" spans="1:25" s="9" customFormat="1" ht="18.75">
      <c r="A4" s="757" t="s">
        <v>585</v>
      </c>
      <c r="B4" s="261" t="s">
        <v>8</v>
      </c>
      <c r="C4" s="249"/>
      <c r="D4" s="249"/>
      <c r="E4" s="84"/>
      <c r="F4" s="84"/>
      <c r="G4" s="84"/>
      <c r="H4" s="262"/>
      <c r="I4" s="262"/>
      <c r="J4" s="254" t="s">
        <v>9</v>
      </c>
      <c r="K4" s="759" t="s">
        <v>341</v>
      </c>
    </row>
    <row r="5" spans="1:25" s="2" customFormat="1" ht="48" customHeight="1" thickBot="1">
      <c r="A5" s="758"/>
      <c r="B5" s="253" t="s">
        <v>483</v>
      </c>
      <c r="C5" s="502" t="s">
        <v>121</v>
      </c>
      <c r="D5" s="502" t="s">
        <v>119</v>
      </c>
      <c r="E5" s="502" t="s">
        <v>120</v>
      </c>
      <c r="F5" s="502" t="s">
        <v>122</v>
      </c>
      <c r="G5" s="502" t="s">
        <v>123</v>
      </c>
      <c r="H5" s="502" t="s">
        <v>42</v>
      </c>
      <c r="I5" s="502" t="s">
        <v>60</v>
      </c>
      <c r="J5" s="503" t="s">
        <v>294</v>
      </c>
      <c r="K5" s="760"/>
    </row>
    <row r="6" spans="1:25" s="2" customFormat="1" ht="21" customHeight="1">
      <c r="A6" s="295" t="s">
        <v>605</v>
      </c>
      <c r="B6" s="337">
        <f>SUM(B7:B14)</f>
        <v>420</v>
      </c>
      <c r="C6" s="337">
        <f t="shared" ref="C6:K6" si="0">SUM(C7:C14)</f>
        <v>333</v>
      </c>
      <c r="D6" s="337">
        <f t="shared" si="0"/>
        <v>221</v>
      </c>
      <c r="E6" s="337">
        <f t="shared" si="0"/>
        <v>178</v>
      </c>
      <c r="F6" s="337">
        <f t="shared" si="0"/>
        <v>225</v>
      </c>
      <c r="G6" s="429">
        <f t="shared" si="0"/>
        <v>228</v>
      </c>
      <c r="H6" s="337">
        <f t="shared" si="0"/>
        <v>167</v>
      </c>
      <c r="I6" s="337">
        <f t="shared" si="0"/>
        <v>113</v>
      </c>
      <c r="J6" s="337">
        <f t="shared" si="0"/>
        <v>101</v>
      </c>
      <c r="K6" s="337">
        <f t="shared" si="0"/>
        <v>1986</v>
      </c>
      <c r="L6" s="658"/>
    </row>
    <row r="7" spans="1:25" s="4" customFormat="1" ht="15.95" customHeight="1">
      <c r="A7" s="393" t="s">
        <v>42</v>
      </c>
      <c r="B7" s="419">
        <f t="shared" ref="B7:K7" si="1">B25+B16</f>
        <v>2</v>
      </c>
      <c r="C7" s="419">
        <f t="shared" si="1"/>
        <v>1</v>
      </c>
      <c r="D7" s="419">
        <f t="shared" si="1"/>
        <v>1</v>
      </c>
      <c r="E7" s="419">
        <f t="shared" si="1"/>
        <v>0</v>
      </c>
      <c r="F7" s="425">
        <f t="shared" si="1"/>
        <v>0</v>
      </c>
      <c r="G7" s="425">
        <f t="shared" si="1"/>
        <v>0</v>
      </c>
      <c r="H7" s="419">
        <f t="shared" si="1"/>
        <v>0</v>
      </c>
      <c r="I7" s="419">
        <f t="shared" si="1"/>
        <v>0</v>
      </c>
      <c r="J7" s="419">
        <f t="shared" si="1"/>
        <v>0</v>
      </c>
      <c r="K7" s="427">
        <f t="shared" si="1"/>
        <v>4</v>
      </c>
      <c r="L7" s="658"/>
    </row>
    <row r="8" spans="1:25" s="4" customFormat="1" ht="15.95" customHeight="1">
      <c r="A8" s="392" t="s">
        <v>60</v>
      </c>
      <c r="B8" s="420">
        <f t="shared" ref="B8:K8" si="2">B26+B17</f>
        <v>60</v>
      </c>
      <c r="C8" s="420">
        <f t="shared" si="2"/>
        <v>42</v>
      </c>
      <c r="D8" s="420">
        <f t="shared" si="2"/>
        <v>9</v>
      </c>
      <c r="E8" s="420">
        <f t="shared" si="2"/>
        <v>0</v>
      </c>
      <c r="F8" s="420">
        <f t="shared" si="2"/>
        <v>0</v>
      </c>
      <c r="G8" s="420">
        <f t="shared" si="2"/>
        <v>0</v>
      </c>
      <c r="H8" s="420">
        <f t="shared" si="2"/>
        <v>0</v>
      </c>
      <c r="I8" s="420">
        <f t="shared" si="2"/>
        <v>0</v>
      </c>
      <c r="J8" s="420">
        <f t="shared" si="2"/>
        <v>0</v>
      </c>
      <c r="K8" s="421">
        <f t="shared" si="2"/>
        <v>111</v>
      </c>
      <c r="L8" s="658"/>
    </row>
    <row r="9" spans="1:25" s="4" customFormat="1" ht="15.95" customHeight="1">
      <c r="A9" s="392" t="s">
        <v>43</v>
      </c>
      <c r="B9" s="420">
        <f t="shared" ref="B9:K9" si="3">B27+B18</f>
        <v>168</v>
      </c>
      <c r="C9" s="420">
        <f t="shared" si="3"/>
        <v>104</v>
      </c>
      <c r="D9" s="420">
        <f t="shared" si="3"/>
        <v>63</v>
      </c>
      <c r="E9" s="420">
        <f t="shared" si="3"/>
        <v>40</v>
      </c>
      <c r="F9" s="420">
        <f t="shared" si="3"/>
        <v>26</v>
      </c>
      <c r="G9" s="420">
        <f t="shared" si="3"/>
        <v>0</v>
      </c>
      <c r="H9" s="420">
        <f t="shared" si="3"/>
        <v>0</v>
      </c>
      <c r="I9" s="420">
        <f t="shared" si="3"/>
        <v>0</v>
      </c>
      <c r="J9" s="420">
        <f t="shared" si="3"/>
        <v>0</v>
      </c>
      <c r="K9" s="421">
        <f t="shared" si="3"/>
        <v>401</v>
      </c>
      <c r="L9" s="658"/>
    </row>
    <row r="10" spans="1:25" s="4" customFormat="1" ht="15.95" customHeight="1">
      <c r="A10" s="393" t="s">
        <v>61</v>
      </c>
      <c r="B10" s="420">
        <f t="shared" ref="B10:K10" si="4">B28+B19</f>
        <v>81</v>
      </c>
      <c r="C10" s="420">
        <f t="shared" si="4"/>
        <v>82</v>
      </c>
      <c r="D10" s="420">
        <f t="shared" si="4"/>
        <v>71</v>
      </c>
      <c r="E10" s="420">
        <f t="shared" si="4"/>
        <v>82</v>
      </c>
      <c r="F10" s="420">
        <f t="shared" si="4"/>
        <v>84</v>
      </c>
      <c r="G10" s="420">
        <f t="shared" si="4"/>
        <v>54</v>
      </c>
      <c r="H10" s="420">
        <f t="shared" si="4"/>
        <v>2</v>
      </c>
      <c r="I10" s="420">
        <f t="shared" si="4"/>
        <v>0</v>
      </c>
      <c r="J10" s="420">
        <f t="shared" si="4"/>
        <v>0</v>
      </c>
      <c r="K10" s="421">
        <f t="shared" si="4"/>
        <v>456</v>
      </c>
      <c r="L10" s="658"/>
    </row>
    <row r="11" spans="1:25" s="4" customFormat="1" ht="15.95" customHeight="1">
      <c r="A11" s="392" t="s">
        <v>44</v>
      </c>
      <c r="B11" s="397">
        <f t="shared" ref="B11:K11" si="5">B29+B20</f>
        <v>36</v>
      </c>
      <c r="C11" s="397">
        <f t="shared" si="5"/>
        <v>44</v>
      </c>
      <c r="D11" s="397">
        <f t="shared" si="5"/>
        <v>27</v>
      </c>
      <c r="E11" s="397">
        <f t="shared" si="5"/>
        <v>26</v>
      </c>
      <c r="F11" s="397">
        <f t="shared" si="5"/>
        <v>65</v>
      </c>
      <c r="G11" s="397">
        <f t="shared" si="5"/>
        <v>88</v>
      </c>
      <c r="H11" s="397">
        <f t="shared" si="5"/>
        <v>34</v>
      </c>
      <c r="I11" s="397">
        <f t="shared" si="5"/>
        <v>2</v>
      </c>
      <c r="J11" s="397">
        <f t="shared" si="5"/>
        <v>0</v>
      </c>
      <c r="K11" s="421">
        <f t="shared" si="5"/>
        <v>322</v>
      </c>
      <c r="L11" s="658"/>
    </row>
    <row r="12" spans="1:25" s="4" customFormat="1" ht="15.95" customHeight="1">
      <c r="A12" s="392" t="s">
        <v>45</v>
      </c>
      <c r="B12" s="420">
        <f t="shared" ref="B12:K12" si="6">B30+B21</f>
        <v>24</v>
      </c>
      <c r="C12" s="420">
        <f t="shared" si="6"/>
        <v>25</v>
      </c>
      <c r="D12" s="420">
        <f t="shared" si="6"/>
        <v>25</v>
      </c>
      <c r="E12" s="420">
        <f t="shared" si="6"/>
        <v>16</v>
      </c>
      <c r="F12" s="420">
        <f t="shared" si="6"/>
        <v>18</v>
      </c>
      <c r="G12" s="420">
        <f t="shared" si="6"/>
        <v>44</v>
      </c>
      <c r="H12" s="420">
        <f t="shared" si="6"/>
        <v>79</v>
      </c>
      <c r="I12" s="420">
        <f t="shared" si="6"/>
        <v>28</v>
      </c>
      <c r="J12" s="420">
        <f t="shared" si="6"/>
        <v>1</v>
      </c>
      <c r="K12" s="421">
        <f t="shared" si="6"/>
        <v>260</v>
      </c>
      <c r="L12" s="658"/>
    </row>
    <row r="13" spans="1:25" s="4" customFormat="1" ht="15.95" customHeight="1">
      <c r="A13" s="393" t="s">
        <v>46</v>
      </c>
      <c r="B13" s="420">
        <f t="shared" ref="B13:K13" si="7">B31+B22</f>
        <v>24</v>
      </c>
      <c r="C13" s="420">
        <f t="shared" si="7"/>
        <v>16</v>
      </c>
      <c r="D13" s="420">
        <f t="shared" si="7"/>
        <v>5</v>
      </c>
      <c r="E13" s="420">
        <f t="shared" si="7"/>
        <v>3</v>
      </c>
      <c r="F13" s="420">
        <f t="shared" si="7"/>
        <v>12</v>
      </c>
      <c r="G13" s="420">
        <f t="shared" si="7"/>
        <v>19</v>
      </c>
      <c r="H13" s="420">
        <f t="shared" si="7"/>
        <v>27</v>
      </c>
      <c r="I13" s="420">
        <f t="shared" si="7"/>
        <v>36</v>
      </c>
      <c r="J13" s="420">
        <f t="shared" si="7"/>
        <v>10</v>
      </c>
      <c r="K13" s="421">
        <f t="shared" si="7"/>
        <v>152</v>
      </c>
      <c r="L13" s="658"/>
    </row>
    <row r="14" spans="1:25" s="4" customFormat="1" ht="15.95" customHeight="1">
      <c r="A14" s="392" t="s">
        <v>98</v>
      </c>
      <c r="B14" s="431">
        <f t="shared" ref="B14:K14" si="8">B32+B23</f>
        <v>25</v>
      </c>
      <c r="C14" s="431">
        <f t="shared" si="8"/>
        <v>19</v>
      </c>
      <c r="D14" s="431">
        <f t="shared" si="8"/>
        <v>20</v>
      </c>
      <c r="E14" s="431">
        <f t="shared" si="8"/>
        <v>11</v>
      </c>
      <c r="F14" s="431">
        <f t="shared" si="8"/>
        <v>20</v>
      </c>
      <c r="G14" s="426">
        <f t="shared" si="8"/>
        <v>23</v>
      </c>
      <c r="H14" s="431">
        <f t="shared" si="8"/>
        <v>25</v>
      </c>
      <c r="I14" s="431">
        <f t="shared" si="8"/>
        <v>47</v>
      </c>
      <c r="J14" s="431">
        <f t="shared" si="8"/>
        <v>90</v>
      </c>
      <c r="K14" s="432">
        <f t="shared" si="8"/>
        <v>280</v>
      </c>
      <c r="L14" s="658"/>
    </row>
    <row r="15" spans="1:25" s="2" customFormat="1" ht="21" customHeight="1">
      <c r="A15" s="97" t="s">
        <v>607</v>
      </c>
      <c r="B15" s="338">
        <f>SUM(B16:B23)</f>
        <v>391</v>
      </c>
      <c r="C15" s="338">
        <f t="shared" ref="C15" si="9">SUM(C16:C23)</f>
        <v>284</v>
      </c>
      <c r="D15" s="338">
        <f t="shared" ref="D15" si="10">SUM(D16:D23)</f>
        <v>189</v>
      </c>
      <c r="E15" s="338">
        <f t="shared" ref="E15" si="11">SUM(E16:E23)</f>
        <v>146</v>
      </c>
      <c r="F15" s="338">
        <f t="shared" ref="F15" si="12">SUM(F16:F23)</f>
        <v>201</v>
      </c>
      <c r="G15" s="428">
        <f t="shared" ref="G15" si="13">SUM(G16:G23)</f>
        <v>204</v>
      </c>
      <c r="H15" s="338">
        <f t="shared" ref="H15" si="14">SUM(H16:H23)</f>
        <v>145</v>
      </c>
      <c r="I15" s="338">
        <f t="shared" ref="I15" si="15">SUM(I16:I23)</f>
        <v>105</v>
      </c>
      <c r="J15" s="338">
        <f t="shared" ref="J15" si="16">SUM(J16:J23)</f>
        <v>98</v>
      </c>
      <c r="K15" s="338">
        <f t="shared" ref="K15" si="17">SUM(K16:K23)</f>
        <v>1763</v>
      </c>
      <c r="L15" s="658"/>
    </row>
    <row r="16" spans="1:25" s="4" customFormat="1" ht="15.95" customHeight="1">
      <c r="A16" s="393" t="s">
        <v>42</v>
      </c>
      <c r="B16" s="397">
        <v>1</v>
      </c>
      <c r="C16" s="397">
        <v>1</v>
      </c>
      <c r="D16" s="397">
        <v>1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424">
        <f>SUM(B16:J16)</f>
        <v>3</v>
      </c>
      <c r="L16" s="658"/>
    </row>
    <row r="17" spans="1:12" s="4" customFormat="1" ht="15.95" customHeight="1">
      <c r="A17" s="392" t="s">
        <v>60</v>
      </c>
      <c r="B17" s="420">
        <v>58</v>
      </c>
      <c r="C17" s="420">
        <v>40</v>
      </c>
      <c r="D17" s="420">
        <v>8</v>
      </c>
      <c r="E17" s="420">
        <v>0</v>
      </c>
      <c r="F17" s="420">
        <v>0</v>
      </c>
      <c r="G17" s="420">
        <v>0</v>
      </c>
      <c r="H17" s="420">
        <v>0</v>
      </c>
      <c r="I17" s="420">
        <v>0</v>
      </c>
      <c r="J17" s="420">
        <v>0</v>
      </c>
      <c r="K17" s="421">
        <f t="shared" ref="K17:K23" si="18">SUM(B17:J17)</f>
        <v>106</v>
      </c>
      <c r="L17" s="658"/>
    </row>
    <row r="18" spans="1:12" s="4" customFormat="1" ht="15.95" customHeight="1">
      <c r="A18" s="392" t="s">
        <v>43</v>
      </c>
      <c r="B18" s="420">
        <v>154</v>
      </c>
      <c r="C18" s="420">
        <v>96</v>
      </c>
      <c r="D18" s="420">
        <v>58</v>
      </c>
      <c r="E18" s="420">
        <v>35</v>
      </c>
      <c r="F18" s="420">
        <v>25</v>
      </c>
      <c r="G18" s="420">
        <v>0</v>
      </c>
      <c r="H18" s="420">
        <v>0</v>
      </c>
      <c r="I18" s="420">
        <v>0</v>
      </c>
      <c r="J18" s="420">
        <v>0</v>
      </c>
      <c r="K18" s="421">
        <f t="shared" si="18"/>
        <v>368</v>
      </c>
      <c r="L18" s="658"/>
    </row>
    <row r="19" spans="1:12" s="4" customFormat="1" ht="15.95" customHeight="1">
      <c r="A19" s="393" t="s">
        <v>61</v>
      </c>
      <c r="B19" s="420">
        <v>76</v>
      </c>
      <c r="C19" s="420">
        <v>63</v>
      </c>
      <c r="D19" s="420">
        <v>58</v>
      </c>
      <c r="E19" s="420">
        <v>65</v>
      </c>
      <c r="F19" s="420">
        <v>80</v>
      </c>
      <c r="G19" s="420">
        <v>48</v>
      </c>
      <c r="H19" s="420">
        <v>2</v>
      </c>
      <c r="I19" s="420">
        <v>0</v>
      </c>
      <c r="J19" s="420">
        <v>0</v>
      </c>
      <c r="K19" s="421">
        <f t="shared" si="18"/>
        <v>392</v>
      </c>
      <c r="L19" s="658"/>
    </row>
    <row r="20" spans="1:12" s="4" customFormat="1" ht="15.95" customHeight="1">
      <c r="A20" s="392" t="s">
        <v>44</v>
      </c>
      <c r="B20" s="397">
        <v>35</v>
      </c>
      <c r="C20" s="397">
        <v>33</v>
      </c>
      <c r="D20" s="397">
        <v>23</v>
      </c>
      <c r="E20" s="397">
        <v>20</v>
      </c>
      <c r="F20" s="397">
        <v>57</v>
      </c>
      <c r="G20" s="397">
        <v>81</v>
      </c>
      <c r="H20" s="397">
        <v>27</v>
      </c>
      <c r="I20" s="397">
        <v>2</v>
      </c>
      <c r="J20" s="397">
        <v>0</v>
      </c>
      <c r="K20" s="421">
        <f t="shared" si="18"/>
        <v>278</v>
      </c>
      <c r="L20" s="658"/>
    </row>
    <row r="21" spans="1:12" s="4" customFormat="1" ht="15.95" customHeight="1">
      <c r="A21" s="392" t="s">
        <v>45</v>
      </c>
      <c r="B21" s="420">
        <v>21</v>
      </c>
      <c r="C21" s="420">
        <v>22</v>
      </c>
      <c r="D21" s="420">
        <v>20</v>
      </c>
      <c r="E21" s="420">
        <v>14</v>
      </c>
      <c r="F21" s="420">
        <v>15</v>
      </c>
      <c r="G21" s="420">
        <v>38</v>
      </c>
      <c r="H21" s="420">
        <v>70</v>
      </c>
      <c r="I21" s="420">
        <v>24</v>
      </c>
      <c r="J21" s="420">
        <v>1</v>
      </c>
      <c r="K21" s="421">
        <f t="shared" si="18"/>
        <v>225</v>
      </c>
      <c r="L21" s="658"/>
    </row>
    <row r="22" spans="1:12" s="4" customFormat="1" ht="15.95" customHeight="1">
      <c r="A22" s="393" t="s">
        <v>46</v>
      </c>
      <c r="B22" s="420">
        <v>22</v>
      </c>
      <c r="C22" s="420">
        <v>13</v>
      </c>
      <c r="D22" s="420">
        <v>4</v>
      </c>
      <c r="E22" s="420">
        <v>3</v>
      </c>
      <c r="F22" s="420">
        <v>9</v>
      </c>
      <c r="G22" s="420">
        <v>16</v>
      </c>
      <c r="H22" s="420">
        <v>26</v>
      </c>
      <c r="I22" s="420">
        <v>36</v>
      </c>
      <c r="J22" s="420">
        <v>10</v>
      </c>
      <c r="K22" s="421">
        <f t="shared" si="18"/>
        <v>139</v>
      </c>
      <c r="L22" s="658"/>
    </row>
    <row r="23" spans="1:12" s="9" customFormat="1" ht="15.95" customHeight="1">
      <c r="A23" s="392" t="s">
        <v>98</v>
      </c>
      <c r="B23" s="431">
        <v>24</v>
      </c>
      <c r="C23" s="431">
        <v>16</v>
      </c>
      <c r="D23" s="431">
        <v>17</v>
      </c>
      <c r="E23" s="431">
        <v>9</v>
      </c>
      <c r="F23" s="431">
        <v>15</v>
      </c>
      <c r="G23" s="426">
        <v>21</v>
      </c>
      <c r="H23" s="431">
        <v>20</v>
      </c>
      <c r="I23" s="431">
        <v>43</v>
      </c>
      <c r="J23" s="431">
        <v>87</v>
      </c>
      <c r="K23" s="432">
        <f t="shared" si="18"/>
        <v>252</v>
      </c>
      <c r="L23" s="658"/>
    </row>
    <row r="24" spans="1:12" s="2" customFormat="1" ht="21" customHeight="1">
      <c r="A24" s="97" t="s">
        <v>606</v>
      </c>
      <c r="B24" s="338">
        <f>SUM(B25:B32)</f>
        <v>29</v>
      </c>
      <c r="C24" s="338">
        <f t="shared" ref="C24" si="19">SUM(C25:C32)</f>
        <v>49</v>
      </c>
      <c r="D24" s="338">
        <f t="shared" ref="D24" si="20">SUM(D25:D32)</f>
        <v>32</v>
      </c>
      <c r="E24" s="338">
        <f t="shared" ref="E24" si="21">SUM(E25:E32)</f>
        <v>32</v>
      </c>
      <c r="F24" s="338">
        <f t="shared" ref="F24" si="22">SUM(F25:F32)</f>
        <v>24</v>
      </c>
      <c r="G24" s="428">
        <f t="shared" ref="G24" si="23">SUM(G25:G32)</f>
        <v>24</v>
      </c>
      <c r="H24" s="338">
        <f t="shared" ref="H24" si="24">SUM(H25:H32)</f>
        <v>22</v>
      </c>
      <c r="I24" s="338">
        <f t="shared" ref="I24" si="25">SUM(I25:I32)</f>
        <v>8</v>
      </c>
      <c r="J24" s="338">
        <f t="shared" ref="J24" si="26">SUM(J25:J32)</f>
        <v>3</v>
      </c>
      <c r="K24" s="338">
        <f t="shared" ref="K24" si="27">SUM(K25:K32)</f>
        <v>223</v>
      </c>
      <c r="L24" s="658"/>
    </row>
    <row r="25" spans="1:12" s="4" customFormat="1" ht="15.95" customHeight="1">
      <c r="A25" s="393" t="s">
        <v>42</v>
      </c>
      <c r="B25" s="397">
        <v>1</v>
      </c>
      <c r="C25" s="397">
        <v>0</v>
      </c>
      <c r="D25" s="397">
        <v>0</v>
      </c>
      <c r="E25" s="397">
        <v>0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424">
        <f>SUM(B25:J25)</f>
        <v>1</v>
      </c>
      <c r="L25" s="658"/>
    </row>
    <row r="26" spans="1:12" s="4" customFormat="1" ht="15.95" customHeight="1">
      <c r="A26" s="392" t="s">
        <v>60</v>
      </c>
      <c r="B26" s="420">
        <v>2</v>
      </c>
      <c r="C26" s="420">
        <v>2</v>
      </c>
      <c r="D26" s="420">
        <v>1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1">
        <f>SUM(B26:J26)</f>
        <v>5</v>
      </c>
      <c r="L26" s="658"/>
    </row>
    <row r="27" spans="1:12" s="4" customFormat="1" ht="15.95" customHeight="1">
      <c r="A27" s="392" t="s">
        <v>43</v>
      </c>
      <c r="B27" s="420">
        <v>14</v>
      </c>
      <c r="C27" s="420">
        <v>8</v>
      </c>
      <c r="D27" s="420">
        <v>5</v>
      </c>
      <c r="E27" s="420">
        <v>5</v>
      </c>
      <c r="F27" s="420">
        <v>1</v>
      </c>
      <c r="G27" s="420">
        <v>0</v>
      </c>
      <c r="H27" s="420">
        <v>0</v>
      </c>
      <c r="I27" s="420">
        <v>0</v>
      </c>
      <c r="J27" s="420">
        <v>0</v>
      </c>
      <c r="K27" s="421">
        <f t="shared" ref="K27:K32" si="28">SUM(B27:J27)</f>
        <v>33</v>
      </c>
      <c r="L27" s="658"/>
    </row>
    <row r="28" spans="1:12" s="4" customFormat="1" ht="15.95" customHeight="1">
      <c r="A28" s="393" t="s">
        <v>61</v>
      </c>
      <c r="B28" s="420">
        <v>5</v>
      </c>
      <c r="C28" s="420">
        <v>19</v>
      </c>
      <c r="D28" s="420">
        <v>13</v>
      </c>
      <c r="E28" s="420">
        <v>17</v>
      </c>
      <c r="F28" s="420">
        <v>4</v>
      </c>
      <c r="G28" s="420">
        <v>6</v>
      </c>
      <c r="H28" s="420">
        <v>0</v>
      </c>
      <c r="I28" s="420">
        <v>0</v>
      </c>
      <c r="J28" s="420">
        <v>0</v>
      </c>
      <c r="K28" s="421">
        <f t="shared" si="28"/>
        <v>64</v>
      </c>
      <c r="L28" s="658"/>
    </row>
    <row r="29" spans="1:12" s="4" customFormat="1" ht="15.95" customHeight="1">
      <c r="A29" s="392" t="s">
        <v>44</v>
      </c>
      <c r="B29" s="397">
        <v>1</v>
      </c>
      <c r="C29" s="397">
        <v>11</v>
      </c>
      <c r="D29" s="397">
        <v>4</v>
      </c>
      <c r="E29" s="397">
        <v>6</v>
      </c>
      <c r="F29" s="397">
        <v>8</v>
      </c>
      <c r="G29" s="397">
        <v>7</v>
      </c>
      <c r="H29" s="397">
        <v>7</v>
      </c>
      <c r="I29" s="397">
        <v>0</v>
      </c>
      <c r="J29" s="397">
        <v>0</v>
      </c>
      <c r="K29" s="421">
        <f t="shared" si="28"/>
        <v>44</v>
      </c>
      <c r="L29" s="658"/>
    </row>
    <row r="30" spans="1:12" s="4" customFormat="1" ht="15.95" customHeight="1">
      <c r="A30" s="392" t="s">
        <v>45</v>
      </c>
      <c r="B30" s="420">
        <v>3</v>
      </c>
      <c r="C30" s="420">
        <v>3</v>
      </c>
      <c r="D30" s="420">
        <v>5</v>
      </c>
      <c r="E30" s="420">
        <v>2</v>
      </c>
      <c r="F30" s="420">
        <v>3</v>
      </c>
      <c r="G30" s="420">
        <v>6</v>
      </c>
      <c r="H30" s="420">
        <v>9</v>
      </c>
      <c r="I30" s="420">
        <v>4</v>
      </c>
      <c r="J30" s="420">
        <v>0</v>
      </c>
      <c r="K30" s="421">
        <f t="shared" si="28"/>
        <v>35</v>
      </c>
      <c r="L30" s="658"/>
    </row>
    <row r="31" spans="1:12" s="4" customFormat="1" ht="15.95" customHeight="1">
      <c r="A31" s="393" t="s">
        <v>46</v>
      </c>
      <c r="B31" s="420">
        <v>2</v>
      </c>
      <c r="C31" s="420">
        <v>3</v>
      </c>
      <c r="D31" s="420">
        <v>1</v>
      </c>
      <c r="E31" s="420"/>
      <c r="F31" s="420">
        <v>3</v>
      </c>
      <c r="G31" s="420">
        <v>3</v>
      </c>
      <c r="H31" s="420">
        <v>1</v>
      </c>
      <c r="I31" s="420">
        <v>0</v>
      </c>
      <c r="J31" s="420">
        <v>0</v>
      </c>
      <c r="K31" s="421">
        <f t="shared" si="28"/>
        <v>13</v>
      </c>
      <c r="L31" s="658"/>
    </row>
    <row r="32" spans="1:12" s="4" customFormat="1" ht="15.95" customHeight="1" thickBot="1">
      <c r="A32" s="396" t="s">
        <v>98</v>
      </c>
      <c r="B32" s="422">
        <v>1</v>
      </c>
      <c r="C32" s="422">
        <v>3</v>
      </c>
      <c r="D32" s="422">
        <v>3</v>
      </c>
      <c r="E32" s="422">
        <v>2</v>
      </c>
      <c r="F32" s="422">
        <v>5</v>
      </c>
      <c r="G32" s="430">
        <v>2</v>
      </c>
      <c r="H32" s="422">
        <v>5</v>
      </c>
      <c r="I32" s="422">
        <v>4</v>
      </c>
      <c r="J32" s="422">
        <v>3</v>
      </c>
      <c r="K32" s="423">
        <f t="shared" si="28"/>
        <v>28</v>
      </c>
      <c r="L32" s="658"/>
    </row>
    <row r="33" spans="1:12" ht="15.95" customHeight="1" thickTop="1">
      <c r="A33" s="146" t="s">
        <v>99</v>
      </c>
      <c r="B33" s="145"/>
      <c r="C33" s="145"/>
      <c r="D33" s="168"/>
      <c r="E33" s="168"/>
      <c r="F33" s="270"/>
      <c r="G33" s="146"/>
      <c r="H33" s="145"/>
      <c r="I33" s="145"/>
      <c r="J33" s="168"/>
      <c r="K33" s="270" t="s">
        <v>100</v>
      </c>
      <c r="L33" s="658"/>
    </row>
    <row r="34" spans="1:12" ht="21" customHeight="1">
      <c r="A34" s="269" t="s">
        <v>279</v>
      </c>
      <c r="B34" s="145"/>
      <c r="C34" s="145"/>
      <c r="D34" s="145"/>
      <c r="E34" s="145"/>
      <c r="I34" s="170"/>
      <c r="J34" s="170"/>
      <c r="K34" s="270" t="s">
        <v>230</v>
      </c>
      <c r="L34" s="658"/>
    </row>
    <row r="35" spans="1:12" ht="9.9499999999999993" customHeight="1">
      <c r="A35" s="195"/>
      <c r="B35" s="196"/>
      <c r="C35" s="196"/>
      <c r="D35" s="196"/>
      <c r="E35" s="196"/>
      <c r="F35" s="196"/>
      <c r="G35" s="196"/>
      <c r="H35" s="196"/>
      <c r="I35" s="196"/>
      <c r="J35" s="196"/>
      <c r="K35" s="197"/>
    </row>
    <row r="1048550" spans="1:13">
      <c r="A1048550" s="72"/>
      <c r="B1048550" s="145"/>
      <c r="C1048550" s="145"/>
      <c r="D1048550" s="145"/>
      <c r="E1048550" s="145"/>
      <c r="F1048550" s="145"/>
      <c r="G1048550" s="145"/>
      <c r="H1048550" s="145"/>
      <c r="I1048550" s="145"/>
      <c r="J1048550" s="145"/>
      <c r="K1048550" s="145"/>
      <c r="L1048550" s="145"/>
      <c r="M1048550" s="145"/>
    </row>
    <row r="1048551" spans="1:13">
      <c r="A1048551" s="72"/>
      <c r="B1048551" s="145"/>
      <c r="C1048551" s="145"/>
      <c r="D1048551" s="145"/>
      <c r="E1048551" s="145"/>
      <c r="F1048551" s="145"/>
      <c r="G1048551" s="145"/>
      <c r="H1048551" s="145"/>
      <c r="I1048551" s="145"/>
      <c r="J1048551" s="145"/>
      <c r="K1048551" s="145"/>
      <c r="L1048551" s="145"/>
      <c r="M1048551" s="145"/>
    </row>
    <row r="1048552" spans="1:13">
      <c r="A1048552" s="72"/>
      <c r="B1048552" s="145"/>
      <c r="C1048552" s="145"/>
      <c r="D1048552" s="145"/>
      <c r="E1048552" s="145"/>
      <c r="F1048552" s="145"/>
      <c r="G1048552" s="145"/>
      <c r="H1048552" s="145"/>
      <c r="I1048552" s="145"/>
      <c r="J1048552" s="145"/>
      <c r="K1048552" s="145"/>
      <c r="L1048552" s="145"/>
      <c r="M1048552" s="145"/>
    </row>
    <row r="1048553" spans="1:13">
      <c r="A1048553" s="72"/>
      <c r="B1048553" s="145"/>
      <c r="C1048553" s="145"/>
      <c r="D1048553" s="145"/>
      <c r="E1048553" s="145"/>
      <c r="F1048553" s="145"/>
      <c r="G1048553" s="145"/>
      <c r="H1048553" s="145"/>
      <c r="I1048553" s="145"/>
      <c r="J1048553" s="145"/>
      <c r="K1048553" s="145"/>
      <c r="L1048553" s="145"/>
      <c r="M1048553" s="145"/>
    </row>
    <row r="1048554" spans="1:13">
      <c r="A1048554" s="72"/>
      <c r="B1048554" s="145"/>
      <c r="C1048554" s="145"/>
      <c r="D1048554" s="145"/>
      <c r="E1048554" s="145"/>
      <c r="F1048554" s="145"/>
      <c r="G1048554" s="145"/>
      <c r="H1048554" s="145"/>
      <c r="I1048554" s="145"/>
      <c r="J1048554" s="145"/>
      <c r="K1048554" s="145"/>
      <c r="L1048554" s="145"/>
      <c r="M1048554" s="145"/>
    </row>
    <row r="1048555" spans="1:13">
      <c r="A1048555" s="72"/>
      <c r="B1048555" s="145"/>
      <c r="C1048555" s="145"/>
      <c r="D1048555" s="145"/>
      <c r="E1048555" s="145"/>
      <c r="F1048555" s="145"/>
      <c r="G1048555" s="145"/>
      <c r="H1048555" s="145"/>
      <c r="I1048555" s="145"/>
      <c r="J1048555" s="145"/>
      <c r="K1048555" s="145"/>
      <c r="L1048555" s="145"/>
      <c r="M1048555" s="145"/>
    </row>
    <row r="1048556" spans="1:13">
      <c r="A1048556" s="72"/>
      <c r="B1048556" s="145"/>
      <c r="C1048556" s="145"/>
      <c r="D1048556" s="145"/>
      <c r="E1048556" s="145"/>
      <c r="F1048556" s="145"/>
      <c r="G1048556" s="145"/>
      <c r="H1048556" s="145"/>
      <c r="I1048556" s="145"/>
      <c r="J1048556" s="145"/>
      <c r="K1048556" s="145"/>
      <c r="L1048556" s="145"/>
      <c r="M1048556" s="145"/>
    </row>
    <row r="1048557" spans="1:13">
      <c r="A1048557" s="72"/>
      <c r="B1048557" s="145"/>
      <c r="C1048557" s="145"/>
      <c r="D1048557" s="145"/>
      <c r="E1048557" s="145"/>
      <c r="F1048557" s="145"/>
      <c r="G1048557" s="145"/>
      <c r="H1048557" s="145"/>
      <c r="I1048557" s="145"/>
      <c r="J1048557" s="145"/>
      <c r="K1048557" s="145"/>
      <c r="L1048557" s="145"/>
      <c r="M1048557" s="145"/>
    </row>
    <row r="1048558" spans="1:13">
      <c r="A1048558" s="72"/>
      <c r="B1048558" s="145"/>
      <c r="C1048558" s="145"/>
      <c r="D1048558" s="145"/>
      <c r="E1048558" s="145"/>
      <c r="F1048558" s="145"/>
      <c r="G1048558" s="145"/>
      <c r="H1048558" s="145"/>
      <c r="I1048558" s="145"/>
      <c r="J1048558" s="145"/>
      <c r="K1048558" s="145"/>
      <c r="L1048558" s="145"/>
      <c r="M1048558" s="145"/>
    </row>
    <row r="1048559" spans="1:13">
      <c r="A1048559" s="72"/>
      <c r="B1048559" s="145"/>
      <c r="C1048559" s="145"/>
      <c r="D1048559" s="145"/>
      <c r="E1048559" s="145"/>
      <c r="F1048559" s="145"/>
      <c r="G1048559" s="145"/>
      <c r="H1048559" s="145"/>
      <c r="I1048559" s="145"/>
      <c r="J1048559" s="145"/>
      <c r="K1048559" s="145"/>
      <c r="L1048559" s="145"/>
      <c r="M1048559" s="145"/>
    </row>
    <row r="1048560" spans="1:13">
      <c r="A1048560" s="72"/>
      <c r="B1048560" s="145"/>
      <c r="C1048560" s="145"/>
      <c r="D1048560" s="145"/>
      <c r="E1048560" s="145"/>
      <c r="F1048560" s="145"/>
      <c r="G1048560" s="145"/>
      <c r="H1048560" s="145"/>
      <c r="I1048560" s="145"/>
      <c r="J1048560" s="145"/>
      <c r="K1048560" s="145"/>
      <c r="L1048560" s="145"/>
      <c r="M1048560" s="145"/>
    </row>
    <row r="1048561" spans="1:13">
      <c r="A1048561" s="72"/>
      <c r="B1048561" s="145"/>
      <c r="C1048561" s="145"/>
      <c r="D1048561" s="145"/>
      <c r="E1048561" s="145"/>
      <c r="F1048561" s="145"/>
      <c r="G1048561" s="145"/>
      <c r="H1048561" s="145"/>
      <c r="I1048561" s="145"/>
      <c r="J1048561" s="145"/>
      <c r="K1048561" s="145"/>
      <c r="L1048561" s="145"/>
      <c r="M1048561" s="145"/>
    </row>
    <row r="1048562" spans="1:13">
      <c r="A1048562" s="72"/>
      <c r="B1048562" s="145"/>
      <c r="C1048562" s="145"/>
      <c r="D1048562" s="145"/>
      <c r="E1048562" s="145"/>
      <c r="F1048562" s="145"/>
      <c r="G1048562" s="145"/>
      <c r="H1048562" s="145"/>
      <c r="I1048562" s="145"/>
      <c r="J1048562" s="145"/>
      <c r="K1048562" s="145"/>
      <c r="L1048562" s="145"/>
      <c r="M1048562" s="145"/>
    </row>
    <row r="1048563" spans="1:13">
      <c r="A1048563" s="72"/>
      <c r="B1048563" s="145"/>
      <c r="C1048563" s="145"/>
      <c r="D1048563" s="145"/>
      <c r="E1048563" s="145"/>
      <c r="F1048563" s="145"/>
      <c r="G1048563" s="145"/>
      <c r="H1048563" s="145"/>
      <c r="I1048563" s="145"/>
      <c r="J1048563" s="145"/>
      <c r="K1048563" s="145"/>
      <c r="L1048563" s="145"/>
      <c r="M1048563" s="145"/>
    </row>
    <row r="1048564" spans="1:13">
      <c r="A1048564" s="72"/>
      <c r="B1048564" s="145"/>
      <c r="C1048564" s="145"/>
      <c r="D1048564" s="145"/>
      <c r="E1048564" s="145"/>
      <c r="F1048564" s="145"/>
      <c r="G1048564" s="145"/>
      <c r="H1048564" s="145"/>
      <c r="I1048564" s="145"/>
      <c r="J1048564" s="145"/>
      <c r="K1048564" s="145"/>
      <c r="L1048564" s="145"/>
      <c r="M1048564" s="145"/>
    </row>
    <row r="1048565" spans="1:13">
      <c r="A1048565" s="72"/>
      <c r="B1048565" s="145"/>
      <c r="C1048565" s="145"/>
      <c r="D1048565" s="145"/>
      <c r="E1048565" s="145"/>
      <c r="F1048565" s="145"/>
      <c r="G1048565" s="145"/>
      <c r="H1048565" s="145"/>
      <c r="I1048565" s="145"/>
      <c r="J1048565" s="145"/>
      <c r="K1048565" s="145"/>
      <c r="L1048565" s="145"/>
      <c r="M1048565" s="145"/>
    </row>
    <row r="1048566" spans="1:13">
      <c r="A1048566" s="557"/>
      <c r="B1048566" s="558"/>
      <c r="C1048566" s="558"/>
      <c r="D1048566" s="558"/>
      <c r="E1048566" s="558"/>
      <c r="F1048566" s="558"/>
      <c r="G1048566" s="558"/>
      <c r="H1048566" s="558"/>
      <c r="I1048566" s="558"/>
      <c r="J1048566" s="558"/>
      <c r="K1048566" s="558"/>
      <c r="L1048566" s="145"/>
      <c r="M1048566" s="145"/>
    </row>
    <row r="1048567" spans="1:13" ht="13.5" thickBot="1">
      <c r="A1048567" s="557"/>
      <c r="B1048567" s="558"/>
      <c r="C1048567" s="558"/>
      <c r="D1048567" s="558"/>
      <c r="E1048567" s="558"/>
      <c r="F1048567" s="558"/>
      <c r="G1048567" s="558"/>
      <c r="H1048567" s="558"/>
      <c r="I1048567" s="558"/>
      <c r="J1048567" s="558"/>
      <c r="K1048567" s="558"/>
      <c r="L1048567" s="145"/>
      <c r="M1048567" s="145"/>
    </row>
    <row r="1048568" spans="1:13" ht="72.75" thickBot="1">
      <c r="A1048568" s="557"/>
      <c r="B1048568" s="648" t="s">
        <v>609</v>
      </c>
      <c r="C1048568" s="648" t="s">
        <v>121</v>
      </c>
      <c r="D1048568" s="648" t="s">
        <v>119</v>
      </c>
      <c r="E1048568" s="648" t="s">
        <v>120</v>
      </c>
      <c r="F1048568" s="648" t="s">
        <v>122</v>
      </c>
      <c r="G1048568" s="647" t="s">
        <v>123</v>
      </c>
      <c r="H1048568" s="566" t="s">
        <v>42</v>
      </c>
      <c r="I1048568" s="566" t="s">
        <v>60</v>
      </c>
      <c r="J1048568" s="567" t="s">
        <v>0</v>
      </c>
      <c r="K1048568" s="558"/>
      <c r="L1048568" s="145"/>
      <c r="M1048568" s="145"/>
    </row>
    <row r="1048569" spans="1:13" ht="15.75">
      <c r="A1048569" s="636" t="s">
        <v>165</v>
      </c>
      <c r="B1048569" s="639">
        <f t="shared" ref="B1048569:J1048569" si="29">(B24/$K$24)*100</f>
        <v>13.004484304932735</v>
      </c>
      <c r="C1048569" s="639">
        <f t="shared" si="29"/>
        <v>21.973094170403588</v>
      </c>
      <c r="D1048569" s="639">
        <f t="shared" si="29"/>
        <v>14.349775784753364</v>
      </c>
      <c r="E1048569" s="639">
        <f t="shared" si="29"/>
        <v>14.349775784753364</v>
      </c>
      <c r="F1048569" s="639">
        <f t="shared" si="29"/>
        <v>10.762331838565023</v>
      </c>
      <c r="G1048569" s="568">
        <f t="shared" si="29"/>
        <v>10.762331838565023</v>
      </c>
      <c r="H1048569" s="568">
        <f t="shared" si="29"/>
        <v>9.8654708520179373</v>
      </c>
      <c r="I1048569" s="568">
        <f t="shared" si="29"/>
        <v>3.5874439461883409</v>
      </c>
      <c r="J1048569" s="568">
        <f t="shared" si="29"/>
        <v>1.3452914798206279</v>
      </c>
      <c r="K1048569" s="558"/>
      <c r="L1048569" s="145"/>
      <c r="M1048569" s="145"/>
    </row>
    <row r="1048570" spans="1:13" ht="15.75">
      <c r="A1048570" s="636" t="s">
        <v>166</v>
      </c>
      <c r="B1048570" s="639">
        <f t="shared" ref="B1048570:J1048570" si="30">(B15/$K$15)*100</f>
        <v>22.17810550198525</v>
      </c>
      <c r="C1048570" s="639">
        <f t="shared" si="30"/>
        <v>16.108905275099264</v>
      </c>
      <c r="D1048570" s="639">
        <f t="shared" si="30"/>
        <v>10.720363017583665</v>
      </c>
      <c r="E1048570" s="639">
        <f t="shared" si="30"/>
        <v>8.2813386273397604</v>
      </c>
      <c r="F1048570" s="639">
        <f t="shared" si="30"/>
        <v>11.401020986954055</v>
      </c>
      <c r="G1048570" s="568">
        <f t="shared" si="30"/>
        <v>11.571185479296652</v>
      </c>
      <c r="H1048570" s="568">
        <f t="shared" si="30"/>
        <v>8.2246171298922288</v>
      </c>
      <c r="I1048570" s="568">
        <f t="shared" si="30"/>
        <v>5.9557572319909244</v>
      </c>
      <c r="J1048570" s="568">
        <f t="shared" si="30"/>
        <v>5.5587067498581968</v>
      </c>
      <c r="K1048570" s="558"/>
      <c r="L1048570" s="145"/>
      <c r="M1048570" s="145"/>
    </row>
    <row r="1048571" spans="1:13">
      <c r="A1048571" s="557"/>
      <c r="B1048571" s="558"/>
      <c r="C1048571" s="558"/>
      <c r="D1048571" s="558"/>
      <c r="E1048571" s="558"/>
      <c r="F1048571" s="558"/>
      <c r="G1048571" s="558"/>
      <c r="H1048571" s="558"/>
      <c r="I1048571" s="558"/>
      <c r="J1048571" s="558"/>
      <c r="K1048571" s="558"/>
      <c r="L1048571" s="145"/>
      <c r="M1048571" s="145"/>
    </row>
    <row r="1048572" spans="1:13">
      <c r="A1048572" s="557"/>
      <c r="B1048572" s="558"/>
      <c r="C1048572" s="558"/>
      <c r="D1048572" s="558"/>
      <c r="E1048572" s="558"/>
      <c r="F1048572" s="558"/>
      <c r="G1048572" s="558"/>
      <c r="H1048572" s="558"/>
      <c r="I1048572" s="558"/>
      <c r="J1048572" s="558"/>
      <c r="K1048572" s="558"/>
      <c r="L1048572" s="145"/>
      <c r="M1048572" s="145"/>
    </row>
    <row r="1048573" spans="1:13">
      <c r="A1048573" s="72"/>
      <c r="B1048573" s="145"/>
      <c r="C1048573" s="145"/>
      <c r="D1048573" s="145"/>
      <c r="E1048573" s="145"/>
      <c r="F1048573" s="145"/>
      <c r="G1048573" s="145"/>
      <c r="H1048573" s="145"/>
      <c r="I1048573" s="145"/>
      <c r="J1048573" s="145"/>
      <c r="K1048573" s="145"/>
      <c r="L1048573" s="145"/>
      <c r="M1048573" s="145"/>
    </row>
    <row r="1048574" spans="1:13">
      <c r="A1048574" s="72"/>
      <c r="B1048574" s="145"/>
      <c r="C1048574" s="145"/>
      <c r="D1048574" s="145"/>
      <c r="E1048574" s="145"/>
      <c r="F1048574" s="145"/>
      <c r="G1048574" s="145"/>
      <c r="H1048574" s="145"/>
      <c r="I1048574" s="145"/>
      <c r="J1048574" s="145"/>
      <c r="K1048574" s="145"/>
      <c r="L1048574" s="145"/>
      <c r="M1048574" s="145"/>
    </row>
    <row r="1048575" spans="1:13">
      <c r="A1048575" s="72"/>
      <c r="B1048575" s="145"/>
      <c r="C1048575" s="145"/>
      <c r="D1048575" s="145"/>
      <c r="E1048575" s="145"/>
      <c r="F1048575" s="145"/>
      <c r="G1048575" s="145"/>
      <c r="H1048575" s="145"/>
      <c r="I1048575" s="145"/>
      <c r="J1048575" s="145"/>
      <c r="K1048575" s="145"/>
      <c r="L1048575" s="145"/>
      <c r="M1048575" s="145"/>
    </row>
    <row r="1048576" spans="1:13">
      <c r="A1048576" s="72"/>
      <c r="B1048576" s="145"/>
      <c r="C1048576" s="145"/>
      <c r="D1048576" s="145"/>
      <c r="E1048576" s="145"/>
      <c r="F1048576" s="145"/>
      <c r="G1048576" s="145"/>
      <c r="H1048576" s="145"/>
      <c r="I1048576" s="145"/>
      <c r="J1048576" s="145"/>
      <c r="K1048576" s="145"/>
      <c r="L1048576" s="145"/>
      <c r="M1048576" s="145"/>
    </row>
  </sheetData>
  <mergeCells count="4">
    <mergeCell ref="K1:K2"/>
    <mergeCell ref="A1:A2"/>
    <mergeCell ref="A4:A5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4943-4146-495F-B1C0-D19ADC34F38C}">
  <sheetPr>
    <tabColor rgb="FFDACFAA"/>
  </sheetPr>
  <dimension ref="A1:J1048519"/>
  <sheetViews>
    <sheetView showGridLines="0" rightToLeft="1" zoomScaleNormal="100" zoomScaleSheetLayoutView="100" workbookViewId="0">
      <selection activeCell="K3" sqref="K3"/>
    </sheetView>
  </sheetViews>
  <sheetFormatPr defaultColWidth="9.140625" defaultRowHeight="12.75"/>
  <cols>
    <col min="1" max="1" width="9.140625" style="2" customWidth="1"/>
    <col min="2" max="10" width="9.140625" style="3" customWidth="1"/>
    <col min="11" max="16384" width="9.140625" style="3"/>
  </cols>
  <sheetData>
    <row r="1" spans="1:10" ht="18" customHeight="1">
      <c r="A1" s="450" t="s">
        <v>382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0" ht="21" customHeight="1">
      <c r="A2" s="457" t="s">
        <v>586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0" ht="21" customHeight="1">
      <c r="A3" s="278" t="s">
        <v>587</v>
      </c>
      <c r="B3" s="454"/>
      <c r="C3" s="454"/>
      <c r="D3" s="454"/>
      <c r="E3" s="454"/>
      <c r="F3" s="454"/>
      <c r="G3" s="454"/>
      <c r="H3" s="454"/>
      <c r="I3" s="454"/>
      <c r="J3" s="454"/>
    </row>
    <row r="4" spans="1:10" ht="15.75">
      <c r="A4" s="454"/>
      <c r="B4" s="454"/>
      <c r="C4" s="454"/>
      <c r="D4" s="454"/>
      <c r="E4" s="454"/>
      <c r="F4" s="454"/>
      <c r="G4" s="454"/>
      <c r="H4" s="454"/>
      <c r="I4" s="454"/>
      <c r="J4" s="454"/>
    </row>
    <row r="1048517" spans="1:10">
      <c r="B1048517" s="180"/>
      <c r="C1048517" s="180"/>
      <c r="D1048517" s="180"/>
      <c r="E1048517" s="180"/>
      <c r="F1048517" s="180"/>
      <c r="G1048517" s="180"/>
      <c r="H1048517" s="180"/>
      <c r="I1048517" s="180"/>
      <c r="J1048517" s="181"/>
    </row>
    <row r="1048518" spans="1:10" ht="15.75">
      <c r="A1048518" s="80"/>
      <c r="B1048518" s="153"/>
      <c r="C1048518" s="153"/>
      <c r="D1048518" s="153"/>
      <c r="E1048518" s="153"/>
      <c r="F1048518" s="153"/>
      <c r="G1048518" s="153"/>
      <c r="H1048518" s="153"/>
      <c r="I1048518" s="153"/>
      <c r="J1048518" s="153"/>
    </row>
    <row r="1048519" spans="1:10" ht="15.75">
      <c r="A1048519" s="80"/>
      <c r="B1048519" s="153"/>
      <c r="C1048519" s="153"/>
      <c r="D1048519" s="153"/>
      <c r="E1048519" s="153"/>
      <c r="F1048519" s="153"/>
      <c r="G1048519" s="153"/>
      <c r="H1048519" s="153"/>
      <c r="I1048519" s="153"/>
      <c r="J1048519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6"/>
  <dimension ref="A1:M104857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9.7109375" style="3" customWidth="1"/>
    <col min="2" max="10" width="6.7109375" style="3" customWidth="1"/>
    <col min="11" max="11" width="9.85546875" style="3" customWidth="1"/>
    <col min="12" max="16384" width="9.140625" style="3"/>
  </cols>
  <sheetData>
    <row r="1" spans="1:12" ht="23.25">
      <c r="A1" s="715" t="s">
        <v>157</v>
      </c>
      <c r="B1" s="307" t="s">
        <v>588</v>
      </c>
      <c r="C1" s="193"/>
      <c r="D1" s="193"/>
      <c r="E1" s="193"/>
      <c r="F1" s="229"/>
      <c r="G1" s="229"/>
      <c r="H1" s="229"/>
      <c r="I1" s="193"/>
      <c r="J1" s="193"/>
      <c r="K1" s="716">
        <v>2021</v>
      </c>
    </row>
    <row r="2" spans="1:12" ht="30" customHeight="1">
      <c r="A2" s="715"/>
      <c r="B2" s="306" t="s">
        <v>342</v>
      </c>
      <c r="C2" s="194"/>
      <c r="D2" s="194"/>
      <c r="E2" s="194"/>
      <c r="F2" s="194"/>
      <c r="G2" s="194"/>
      <c r="H2" s="194"/>
      <c r="I2" s="194"/>
      <c r="J2" s="194"/>
      <c r="K2" s="716"/>
    </row>
    <row r="3" spans="1:12" s="5" customFormat="1" ht="13.5" thickBot="1">
      <c r="A3" s="8"/>
      <c r="B3" s="6"/>
      <c r="C3" s="6"/>
      <c r="D3" s="6"/>
      <c r="E3" s="6"/>
      <c r="F3" s="6"/>
      <c r="G3" s="6"/>
      <c r="H3" s="6"/>
      <c r="I3" s="6"/>
      <c r="J3" s="6"/>
      <c r="K3" s="8"/>
    </row>
    <row r="4" spans="1:12" s="9" customFormat="1" ht="18.75">
      <c r="A4" s="759" t="s">
        <v>293</v>
      </c>
      <c r="B4" s="263" t="s">
        <v>8</v>
      </c>
      <c r="C4" s="94"/>
      <c r="D4" s="94"/>
      <c r="E4" s="94"/>
      <c r="F4" s="85"/>
      <c r="G4" s="85"/>
      <c r="H4" s="85"/>
      <c r="I4" s="262"/>
      <c r="J4" s="254" t="s">
        <v>9</v>
      </c>
      <c r="K4" s="746" t="s">
        <v>341</v>
      </c>
    </row>
    <row r="5" spans="1:12" s="2" customFormat="1" ht="48" customHeight="1" thickBot="1">
      <c r="A5" s="760"/>
      <c r="B5" s="253" t="s">
        <v>483</v>
      </c>
      <c r="C5" s="502" t="s">
        <v>121</v>
      </c>
      <c r="D5" s="502" t="s">
        <v>119</v>
      </c>
      <c r="E5" s="502" t="s">
        <v>120</v>
      </c>
      <c r="F5" s="502" t="s">
        <v>122</v>
      </c>
      <c r="G5" s="502" t="s">
        <v>123</v>
      </c>
      <c r="H5" s="502" t="s">
        <v>42</v>
      </c>
      <c r="I5" s="502" t="s">
        <v>60</v>
      </c>
      <c r="J5" s="501" t="s">
        <v>294</v>
      </c>
      <c r="K5" s="749"/>
    </row>
    <row r="6" spans="1:12" s="2" customFormat="1" ht="21" customHeight="1">
      <c r="A6" s="295" t="s">
        <v>448</v>
      </c>
      <c r="B6" s="337">
        <f>SUM(B7:B14)</f>
        <v>420</v>
      </c>
      <c r="C6" s="337">
        <f t="shared" ref="C6:K6" si="0">SUM(C7:C14)</f>
        <v>333</v>
      </c>
      <c r="D6" s="337">
        <f t="shared" si="0"/>
        <v>221</v>
      </c>
      <c r="E6" s="337">
        <f t="shared" si="0"/>
        <v>178</v>
      </c>
      <c r="F6" s="337">
        <f t="shared" si="0"/>
        <v>225</v>
      </c>
      <c r="G6" s="429">
        <f t="shared" si="0"/>
        <v>228</v>
      </c>
      <c r="H6" s="337">
        <f t="shared" si="0"/>
        <v>167</v>
      </c>
      <c r="I6" s="337">
        <f t="shared" si="0"/>
        <v>113</v>
      </c>
      <c r="J6" s="337">
        <f t="shared" si="0"/>
        <v>101</v>
      </c>
      <c r="K6" s="337">
        <f t="shared" si="0"/>
        <v>1986</v>
      </c>
      <c r="L6" s="658"/>
    </row>
    <row r="7" spans="1:12" s="4" customFormat="1" ht="15.95" customHeight="1">
      <c r="A7" s="393" t="s">
        <v>42</v>
      </c>
      <c r="B7" s="419">
        <f t="shared" ref="B7:K7" si="1">B25+B16</f>
        <v>29</v>
      </c>
      <c r="C7" s="419">
        <f t="shared" si="1"/>
        <v>22</v>
      </c>
      <c r="D7" s="419">
        <f t="shared" si="1"/>
        <v>1</v>
      </c>
      <c r="E7" s="419">
        <f t="shared" si="1"/>
        <v>0</v>
      </c>
      <c r="F7" s="425">
        <f t="shared" si="1"/>
        <v>0</v>
      </c>
      <c r="G7" s="425">
        <f t="shared" si="1"/>
        <v>0</v>
      </c>
      <c r="H7" s="419">
        <f t="shared" si="1"/>
        <v>0</v>
      </c>
      <c r="I7" s="419">
        <f t="shared" si="1"/>
        <v>0</v>
      </c>
      <c r="J7" s="419">
        <f t="shared" si="1"/>
        <v>0</v>
      </c>
      <c r="K7" s="427">
        <f t="shared" si="1"/>
        <v>52</v>
      </c>
      <c r="L7" s="658"/>
    </row>
    <row r="8" spans="1:12" s="4" customFormat="1" ht="15.95" customHeight="1">
      <c r="A8" s="392" t="s">
        <v>60</v>
      </c>
      <c r="B8" s="420">
        <f t="shared" ref="B8:K8" si="2">B26+B17</f>
        <v>166</v>
      </c>
      <c r="C8" s="420">
        <f t="shared" si="2"/>
        <v>84</v>
      </c>
      <c r="D8" s="420">
        <f t="shared" si="2"/>
        <v>50</v>
      </c>
      <c r="E8" s="420">
        <f t="shared" si="2"/>
        <v>18</v>
      </c>
      <c r="F8" s="420">
        <f t="shared" si="2"/>
        <v>7</v>
      </c>
      <c r="G8" s="420">
        <f t="shared" si="2"/>
        <v>0</v>
      </c>
      <c r="H8" s="420">
        <f t="shared" si="2"/>
        <v>0</v>
      </c>
      <c r="I8" s="420">
        <f t="shared" si="2"/>
        <v>0</v>
      </c>
      <c r="J8" s="420">
        <f t="shared" si="2"/>
        <v>0</v>
      </c>
      <c r="K8" s="421">
        <f t="shared" si="2"/>
        <v>325</v>
      </c>
      <c r="L8" s="658"/>
    </row>
    <row r="9" spans="1:12" s="4" customFormat="1" ht="15.95" customHeight="1">
      <c r="A9" s="392" t="s">
        <v>43</v>
      </c>
      <c r="B9" s="420">
        <f t="shared" ref="B9:K9" si="3">B27+B18</f>
        <v>114</v>
      </c>
      <c r="C9" s="420">
        <f t="shared" si="3"/>
        <v>114</v>
      </c>
      <c r="D9" s="420">
        <f t="shared" si="3"/>
        <v>71</v>
      </c>
      <c r="E9" s="420">
        <f t="shared" si="3"/>
        <v>76</v>
      </c>
      <c r="F9" s="420">
        <f t="shared" si="3"/>
        <v>84</v>
      </c>
      <c r="G9" s="420">
        <f t="shared" si="3"/>
        <v>19</v>
      </c>
      <c r="H9" s="420">
        <f t="shared" si="3"/>
        <v>2</v>
      </c>
      <c r="I9" s="420">
        <f t="shared" si="3"/>
        <v>0</v>
      </c>
      <c r="J9" s="420">
        <f t="shared" si="3"/>
        <v>0</v>
      </c>
      <c r="K9" s="421">
        <f t="shared" si="3"/>
        <v>480</v>
      </c>
      <c r="L9" s="658"/>
    </row>
    <row r="10" spans="1:12" s="4" customFormat="1" ht="15.95" customHeight="1">
      <c r="A10" s="393" t="s">
        <v>61</v>
      </c>
      <c r="B10" s="420">
        <f t="shared" ref="B10:K10" si="4">B28+B19</f>
        <v>42</v>
      </c>
      <c r="C10" s="420">
        <f t="shared" si="4"/>
        <v>53</v>
      </c>
      <c r="D10" s="420">
        <f t="shared" si="4"/>
        <v>39</v>
      </c>
      <c r="E10" s="420">
        <f t="shared" si="4"/>
        <v>49</v>
      </c>
      <c r="F10" s="420">
        <f t="shared" si="4"/>
        <v>69</v>
      </c>
      <c r="G10" s="420">
        <f t="shared" si="4"/>
        <v>89</v>
      </c>
      <c r="H10" s="420">
        <f t="shared" si="4"/>
        <v>22</v>
      </c>
      <c r="I10" s="420">
        <f t="shared" si="4"/>
        <v>0</v>
      </c>
      <c r="J10" s="420">
        <f t="shared" si="4"/>
        <v>0</v>
      </c>
      <c r="K10" s="421">
        <f t="shared" si="4"/>
        <v>363</v>
      </c>
      <c r="L10" s="658"/>
    </row>
    <row r="11" spans="1:12" s="4" customFormat="1" ht="15.95" customHeight="1">
      <c r="A11" s="392" t="s">
        <v>44</v>
      </c>
      <c r="B11" s="397">
        <f t="shared" ref="B11:K11" si="5">B29+B20</f>
        <v>33</v>
      </c>
      <c r="C11" s="397">
        <f t="shared" si="5"/>
        <v>30</v>
      </c>
      <c r="D11" s="397">
        <f t="shared" si="5"/>
        <v>30</v>
      </c>
      <c r="E11" s="397">
        <f t="shared" si="5"/>
        <v>16</v>
      </c>
      <c r="F11" s="397">
        <f t="shared" si="5"/>
        <v>36</v>
      </c>
      <c r="G11" s="397">
        <f t="shared" si="5"/>
        <v>71</v>
      </c>
      <c r="H11" s="397">
        <f t="shared" si="5"/>
        <v>64</v>
      </c>
      <c r="I11" s="397">
        <f t="shared" si="5"/>
        <v>16</v>
      </c>
      <c r="J11" s="397">
        <f t="shared" si="5"/>
        <v>0</v>
      </c>
      <c r="K11" s="421">
        <f t="shared" si="5"/>
        <v>296</v>
      </c>
      <c r="L11" s="658"/>
    </row>
    <row r="12" spans="1:12" s="4" customFormat="1" ht="15.95" customHeight="1">
      <c r="A12" s="392" t="s">
        <v>45</v>
      </c>
      <c r="B12" s="420">
        <f t="shared" ref="B12:K12" si="6">B30+B21</f>
        <v>19</v>
      </c>
      <c r="C12" s="420">
        <f t="shared" si="6"/>
        <v>15</v>
      </c>
      <c r="D12" s="420">
        <f t="shared" si="6"/>
        <v>19</v>
      </c>
      <c r="E12" s="420">
        <f t="shared" si="6"/>
        <v>9</v>
      </c>
      <c r="F12" s="420">
        <f t="shared" si="6"/>
        <v>13</v>
      </c>
      <c r="G12" s="420">
        <f t="shared" si="6"/>
        <v>29</v>
      </c>
      <c r="H12" s="420">
        <f t="shared" si="6"/>
        <v>49</v>
      </c>
      <c r="I12" s="420">
        <f t="shared" si="6"/>
        <v>44</v>
      </c>
      <c r="J12" s="420">
        <f t="shared" si="6"/>
        <v>13</v>
      </c>
      <c r="K12" s="421">
        <f t="shared" si="6"/>
        <v>210</v>
      </c>
      <c r="L12" s="658"/>
    </row>
    <row r="13" spans="1:12" s="4" customFormat="1" ht="15.95" customHeight="1">
      <c r="A13" s="393" t="s">
        <v>46</v>
      </c>
      <c r="B13" s="420">
        <f t="shared" ref="B13:K13" si="7">B31+B22</f>
        <v>9</v>
      </c>
      <c r="C13" s="420">
        <f t="shared" si="7"/>
        <v>10</v>
      </c>
      <c r="D13" s="420">
        <f t="shared" si="7"/>
        <v>4</v>
      </c>
      <c r="E13" s="420">
        <f t="shared" si="7"/>
        <v>3</v>
      </c>
      <c r="F13" s="420">
        <f t="shared" si="7"/>
        <v>8</v>
      </c>
      <c r="G13" s="420">
        <f t="shared" si="7"/>
        <v>9</v>
      </c>
      <c r="H13" s="420">
        <f t="shared" si="7"/>
        <v>21</v>
      </c>
      <c r="I13" s="420">
        <f t="shared" si="7"/>
        <v>28</v>
      </c>
      <c r="J13" s="420">
        <f t="shared" si="7"/>
        <v>27</v>
      </c>
      <c r="K13" s="421">
        <f t="shared" si="7"/>
        <v>119</v>
      </c>
      <c r="L13" s="658"/>
    </row>
    <row r="14" spans="1:12" s="4" customFormat="1" ht="15.95" customHeight="1">
      <c r="A14" s="392" t="s">
        <v>98</v>
      </c>
      <c r="B14" s="431">
        <f t="shared" ref="B14:K14" si="8">B32+B23</f>
        <v>8</v>
      </c>
      <c r="C14" s="431">
        <f t="shared" si="8"/>
        <v>5</v>
      </c>
      <c r="D14" s="431">
        <f t="shared" si="8"/>
        <v>7</v>
      </c>
      <c r="E14" s="431">
        <f t="shared" si="8"/>
        <v>7</v>
      </c>
      <c r="F14" s="431">
        <f t="shared" si="8"/>
        <v>8</v>
      </c>
      <c r="G14" s="426">
        <f t="shared" si="8"/>
        <v>11</v>
      </c>
      <c r="H14" s="431">
        <f t="shared" si="8"/>
        <v>9</v>
      </c>
      <c r="I14" s="431">
        <f t="shared" si="8"/>
        <v>25</v>
      </c>
      <c r="J14" s="431">
        <f t="shared" si="8"/>
        <v>61</v>
      </c>
      <c r="K14" s="432">
        <f t="shared" si="8"/>
        <v>141</v>
      </c>
      <c r="L14" s="658"/>
    </row>
    <row r="15" spans="1:12" s="2" customFormat="1" ht="21" customHeight="1">
      <c r="A15" s="97" t="s">
        <v>484</v>
      </c>
      <c r="B15" s="338">
        <f>SUM(B16:B23)</f>
        <v>365</v>
      </c>
      <c r="C15" s="338">
        <f t="shared" ref="C15" si="9">SUM(C16:C23)</f>
        <v>251</v>
      </c>
      <c r="D15" s="338">
        <f t="shared" ref="D15" si="10">SUM(D16:D23)</f>
        <v>160</v>
      </c>
      <c r="E15" s="338">
        <f t="shared" ref="E15" si="11">SUM(E16:E23)</f>
        <v>144</v>
      </c>
      <c r="F15" s="338">
        <f t="shared" ref="F15" si="12">SUM(F16:F23)</f>
        <v>184</v>
      </c>
      <c r="G15" s="428">
        <f t="shared" ref="G15" si="13">SUM(G16:G23)</f>
        <v>185</v>
      </c>
      <c r="H15" s="338">
        <f t="shared" ref="H15" si="14">SUM(H16:H23)</f>
        <v>133</v>
      </c>
      <c r="I15" s="338">
        <f t="shared" ref="I15" si="15">SUM(I16:I23)</f>
        <v>99</v>
      </c>
      <c r="J15" s="338">
        <f t="shared" ref="J15" si="16">SUM(J16:J23)</f>
        <v>96</v>
      </c>
      <c r="K15" s="338">
        <f t="shared" ref="K15" si="17">SUM(K16:K23)</f>
        <v>1617</v>
      </c>
      <c r="L15" s="658"/>
    </row>
    <row r="16" spans="1:12" s="4" customFormat="1" ht="15.95" customHeight="1">
      <c r="A16" s="393" t="s">
        <v>42</v>
      </c>
      <c r="B16" s="397">
        <v>26</v>
      </c>
      <c r="C16" s="397">
        <v>16</v>
      </c>
      <c r="D16" s="397">
        <v>1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424">
        <f>SUM(B16:J16)</f>
        <v>43</v>
      </c>
      <c r="L16" s="658"/>
    </row>
    <row r="17" spans="1:12" s="4" customFormat="1" ht="15.95" customHeight="1">
      <c r="A17" s="392" t="s">
        <v>60</v>
      </c>
      <c r="B17" s="420">
        <v>151</v>
      </c>
      <c r="C17" s="420">
        <v>67</v>
      </c>
      <c r="D17" s="420">
        <v>36</v>
      </c>
      <c r="E17" s="420">
        <v>15</v>
      </c>
      <c r="F17" s="420">
        <v>7</v>
      </c>
      <c r="G17" s="420">
        <v>0</v>
      </c>
      <c r="H17" s="420">
        <v>0</v>
      </c>
      <c r="I17" s="420">
        <v>0</v>
      </c>
      <c r="J17" s="420">
        <v>0</v>
      </c>
      <c r="K17" s="421">
        <f t="shared" ref="K17:K23" si="18">SUM(B17:J17)</f>
        <v>276</v>
      </c>
      <c r="L17" s="658"/>
    </row>
    <row r="18" spans="1:12" s="4" customFormat="1" ht="15.95" customHeight="1">
      <c r="A18" s="392" t="s">
        <v>43</v>
      </c>
      <c r="B18" s="420">
        <v>98</v>
      </c>
      <c r="C18" s="420">
        <v>90</v>
      </c>
      <c r="D18" s="420">
        <v>59</v>
      </c>
      <c r="E18" s="420">
        <v>66</v>
      </c>
      <c r="F18" s="420">
        <v>75</v>
      </c>
      <c r="G18" s="420">
        <v>14</v>
      </c>
      <c r="H18" s="420">
        <v>2</v>
      </c>
      <c r="I18" s="420">
        <v>0</v>
      </c>
      <c r="J18" s="420">
        <v>0</v>
      </c>
      <c r="K18" s="421">
        <f t="shared" si="18"/>
        <v>404</v>
      </c>
      <c r="L18" s="658"/>
    </row>
    <row r="19" spans="1:12" s="4" customFormat="1" ht="15.95" customHeight="1">
      <c r="A19" s="393" t="s">
        <v>61</v>
      </c>
      <c r="B19" s="420">
        <v>35</v>
      </c>
      <c r="C19" s="420">
        <v>38</v>
      </c>
      <c r="D19" s="420">
        <v>31</v>
      </c>
      <c r="E19" s="420">
        <v>38</v>
      </c>
      <c r="F19" s="420">
        <v>56</v>
      </c>
      <c r="G19" s="420">
        <v>82</v>
      </c>
      <c r="H19" s="420">
        <v>20</v>
      </c>
      <c r="I19" s="420">
        <v>0</v>
      </c>
      <c r="J19" s="420">
        <v>0</v>
      </c>
      <c r="K19" s="421">
        <f t="shared" si="18"/>
        <v>300</v>
      </c>
      <c r="L19" s="658"/>
    </row>
    <row r="20" spans="1:12" s="4" customFormat="1" ht="15.95" customHeight="1">
      <c r="A20" s="392" t="s">
        <v>44</v>
      </c>
      <c r="B20" s="397">
        <v>24</v>
      </c>
      <c r="C20" s="397">
        <v>20</v>
      </c>
      <c r="D20" s="397">
        <v>15</v>
      </c>
      <c r="E20" s="397">
        <v>9</v>
      </c>
      <c r="F20" s="397">
        <v>28</v>
      </c>
      <c r="G20" s="397">
        <v>57</v>
      </c>
      <c r="H20" s="397">
        <v>58</v>
      </c>
      <c r="I20" s="397">
        <v>13</v>
      </c>
      <c r="J20" s="397">
        <v>0</v>
      </c>
      <c r="K20" s="421">
        <f t="shared" si="18"/>
        <v>224</v>
      </c>
      <c r="L20" s="658"/>
    </row>
    <row r="21" spans="1:12" s="4" customFormat="1" ht="15.95" customHeight="1">
      <c r="A21" s="392" t="s">
        <v>45</v>
      </c>
      <c r="B21" s="420">
        <v>15</v>
      </c>
      <c r="C21" s="420">
        <v>9</v>
      </c>
      <c r="D21" s="420">
        <v>12</v>
      </c>
      <c r="E21" s="420">
        <v>7</v>
      </c>
      <c r="F21" s="420">
        <v>5</v>
      </c>
      <c r="G21" s="420">
        <v>15</v>
      </c>
      <c r="H21" s="420">
        <v>35</v>
      </c>
      <c r="I21" s="420">
        <v>41</v>
      </c>
      <c r="J21" s="420">
        <v>13</v>
      </c>
      <c r="K21" s="421">
        <f t="shared" si="18"/>
        <v>152</v>
      </c>
      <c r="L21" s="658"/>
    </row>
    <row r="22" spans="1:12" s="4" customFormat="1" ht="15.95" customHeight="1">
      <c r="A22" s="393" t="s">
        <v>46</v>
      </c>
      <c r="B22" s="420">
        <v>8</v>
      </c>
      <c r="C22" s="420">
        <v>7</v>
      </c>
      <c r="D22" s="420">
        <v>1</v>
      </c>
      <c r="E22" s="420">
        <v>2</v>
      </c>
      <c r="F22" s="420">
        <v>6</v>
      </c>
      <c r="G22" s="420">
        <v>7</v>
      </c>
      <c r="H22" s="420">
        <v>12</v>
      </c>
      <c r="I22" s="420">
        <v>23</v>
      </c>
      <c r="J22" s="420">
        <v>27</v>
      </c>
      <c r="K22" s="421">
        <f t="shared" si="18"/>
        <v>93</v>
      </c>
      <c r="L22" s="658"/>
    </row>
    <row r="23" spans="1:12" s="9" customFormat="1" ht="15.95" customHeight="1">
      <c r="A23" s="392" t="s">
        <v>98</v>
      </c>
      <c r="B23" s="431">
        <v>8</v>
      </c>
      <c r="C23" s="431">
        <v>4</v>
      </c>
      <c r="D23" s="431">
        <v>5</v>
      </c>
      <c r="E23" s="431">
        <v>7</v>
      </c>
      <c r="F23" s="431">
        <v>7</v>
      </c>
      <c r="G23" s="426">
        <v>10</v>
      </c>
      <c r="H23" s="431">
        <v>6</v>
      </c>
      <c r="I23" s="431">
        <v>22</v>
      </c>
      <c r="J23" s="431">
        <v>56</v>
      </c>
      <c r="K23" s="432">
        <f t="shared" si="18"/>
        <v>125</v>
      </c>
      <c r="L23" s="658"/>
    </row>
    <row r="24" spans="1:12" s="2" customFormat="1" ht="21" customHeight="1">
      <c r="A24" s="97" t="s">
        <v>433</v>
      </c>
      <c r="B24" s="338">
        <f>SUM(B25:B32)</f>
        <v>55</v>
      </c>
      <c r="C24" s="338">
        <f t="shared" ref="C24" si="19">SUM(C25:C32)</f>
        <v>82</v>
      </c>
      <c r="D24" s="338">
        <f t="shared" ref="D24" si="20">SUM(D25:D32)</f>
        <v>61</v>
      </c>
      <c r="E24" s="338">
        <f t="shared" ref="E24" si="21">SUM(E25:E32)</f>
        <v>34</v>
      </c>
      <c r="F24" s="338">
        <f t="shared" ref="F24" si="22">SUM(F25:F32)</f>
        <v>41</v>
      </c>
      <c r="G24" s="428">
        <f t="shared" ref="G24" si="23">SUM(G25:G32)</f>
        <v>43</v>
      </c>
      <c r="H24" s="338">
        <f t="shared" ref="H24" si="24">SUM(H25:H32)</f>
        <v>34</v>
      </c>
      <c r="I24" s="338">
        <f t="shared" ref="I24" si="25">SUM(I25:I32)</f>
        <v>14</v>
      </c>
      <c r="J24" s="338">
        <f t="shared" ref="J24" si="26">SUM(J25:J32)</f>
        <v>5</v>
      </c>
      <c r="K24" s="338">
        <f t="shared" ref="K24" si="27">SUM(K25:K32)</f>
        <v>369</v>
      </c>
      <c r="L24" s="658"/>
    </row>
    <row r="25" spans="1:12" s="4" customFormat="1" ht="15.95" customHeight="1">
      <c r="A25" s="393" t="s">
        <v>42</v>
      </c>
      <c r="B25" s="397">
        <v>3</v>
      </c>
      <c r="C25" s="397">
        <v>6</v>
      </c>
      <c r="D25" s="397">
        <v>0</v>
      </c>
      <c r="E25" s="397">
        <v>0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424">
        <f>SUM(B25:J25)</f>
        <v>9</v>
      </c>
      <c r="L25" s="658"/>
    </row>
    <row r="26" spans="1:12" s="4" customFormat="1" ht="15.95" customHeight="1">
      <c r="A26" s="392" t="s">
        <v>60</v>
      </c>
      <c r="B26" s="420">
        <v>15</v>
      </c>
      <c r="C26" s="420">
        <v>17</v>
      </c>
      <c r="D26" s="420">
        <v>14</v>
      </c>
      <c r="E26" s="420">
        <v>3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1">
        <f>SUM(B26:J26)</f>
        <v>49</v>
      </c>
      <c r="L26" s="658"/>
    </row>
    <row r="27" spans="1:12" s="4" customFormat="1" ht="15.95" customHeight="1">
      <c r="A27" s="392" t="s">
        <v>43</v>
      </c>
      <c r="B27" s="420">
        <v>16</v>
      </c>
      <c r="C27" s="420">
        <v>24</v>
      </c>
      <c r="D27" s="420">
        <v>12</v>
      </c>
      <c r="E27" s="420">
        <v>10</v>
      </c>
      <c r="F27" s="420">
        <v>9</v>
      </c>
      <c r="G27" s="420">
        <v>5</v>
      </c>
      <c r="H27" s="420">
        <v>0</v>
      </c>
      <c r="I27" s="420">
        <v>0</v>
      </c>
      <c r="J27" s="420">
        <v>0</v>
      </c>
      <c r="K27" s="421">
        <f t="shared" ref="K27:K32" si="28">SUM(B27:J27)</f>
        <v>76</v>
      </c>
      <c r="L27" s="658"/>
    </row>
    <row r="28" spans="1:12" s="4" customFormat="1" ht="15.95" customHeight="1">
      <c r="A28" s="393" t="s">
        <v>61</v>
      </c>
      <c r="B28" s="420">
        <v>7</v>
      </c>
      <c r="C28" s="420">
        <v>15</v>
      </c>
      <c r="D28" s="420">
        <v>8</v>
      </c>
      <c r="E28" s="420">
        <v>11</v>
      </c>
      <c r="F28" s="420">
        <v>13</v>
      </c>
      <c r="G28" s="420">
        <v>7</v>
      </c>
      <c r="H28" s="420">
        <v>2</v>
      </c>
      <c r="I28" s="420">
        <v>0</v>
      </c>
      <c r="J28" s="420">
        <v>0</v>
      </c>
      <c r="K28" s="421">
        <f t="shared" si="28"/>
        <v>63</v>
      </c>
      <c r="L28" s="658"/>
    </row>
    <row r="29" spans="1:12" s="4" customFormat="1" ht="15.95" customHeight="1">
      <c r="A29" s="392" t="s">
        <v>44</v>
      </c>
      <c r="B29" s="397">
        <v>9</v>
      </c>
      <c r="C29" s="397">
        <v>10</v>
      </c>
      <c r="D29" s="397">
        <v>15</v>
      </c>
      <c r="E29" s="397">
        <v>7</v>
      </c>
      <c r="F29" s="397">
        <v>8</v>
      </c>
      <c r="G29" s="397">
        <v>14</v>
      </c>
      <c r="H29" s="397">
        <v>6</v>
      </c>
      <c r="I29" s="397">
        <v>3</v>
      </c>
      <c r="J29" s="397">
        <v>0</v>
      </c>
      <c r="K29" s="421">
        <f t="shared" si="28"/>
        <v>72</v>
      </c>
      <c r="L29" s="658"/>
    </row>
    <row r="30" spans="1:12" s="4" customFormat="1" ht="15.95" customHeight="1">
      <c r="A30" s="392" t="s">
        <v>45</v>
      </c>
      <c r="B30" s="420">
        <v>4</v>
      </c>
      <c r="C30" s="420">
        <v>6</v>
      </c>
      <c r="D30" s="420">
        <v>7</v>
      </c>
      <c r="E30" s="420">
        <v>2</v>
      </c>
      <c r="F30" s="420">
        <v>8</v>
      </c>
      <c r="G30" s="420">
        <v>14</v>
      </c>
      <c r="H30" s="420">
        <v>14</v>
      </c>
      <c r="I30" s="420">
        <v>3</v>
      </c>
      <c r="J30" s="420">
        <v>0</v>
      </c>
      <c r="K30" s="421">
        <f t="shared" si="28"/>
        <v>58</v>
      </c>
      <c r="L30" s="658"/>
    </row>
    <row r="31" spans="1:12" s="4" customFormat="1" ht="15.95" customHeight="1">
      <c r="A31" s="393" t="s">
        <v>46</v>
      </c>
      <c r="B31" s="420">
        <v>1</v>
      </c>
      <c r="C31" s="420">
        <v>3</v>
      </c>
      <c r="D31" s="420">
        <v>3</v>
      </c>
      <c r="E31" s="420">
        <v>1</v>
      </c>
      <c r="F31" s="420">
        <v>2</v>
      </c>
      <c r="G31" s="420">
        <v>2</v>
      </c>
      <c r="H31" s="420">
        <v>9</v>
      </c>
      <c r="I31" s="420">
        <v>5</v>
      </c>
      <c r="J31" s="420">
        <v>0</v>
      </c>
      <c r="K31" s="421">
        <f t="shared" si="28"/>
        <v>26</v>
      </c>
      <c r="L31" s="658"/>
    </row>
    <row r="32" spans="1:12" s="4" customFormat="1" ht="15.95" customHeight="1" thickBot="1">
      <c r="A32" s="396" t="s">
        <v>98</v>
      </c>
      <c r="B32" s="422">
        <v>0</v>
      </c>
      <c r="C32" s="422">
        <v>1</v>
      </c>
      <c r="D32" s="422">
        <v>2</v>
      </c>
      <c r="E32" s="422">
        <v>0</v>
      </c>
      <c r="F32" s="422">
        <v>1</v>
      </c>
      <c r="G32" s="430">
        <v>1</v>
      </c>
      <c r="H32" s="422">
        <v>3</v>
      </c>
      <c r="I32" s="422">
        <v>3</v>
      </c>
      <c r="J32" s="422">
        <v>5</v>
      </c>
      <c r="K32" s="423">
        <f t="shared" si="28"/>
        <v>16</v>
      </c>
      <c r="L32" s="658"/>
    </row>
    <row r="33" spans="1:12" ht="15.95" customHeight="1" thickTop="1">
      <c r="A33" s="146" t="s">
        <v>99</v>
      </c>
      <c r="B33" s="145"/>
      <c r="C33" s="145"/>
      <c r="D33" s="145"/>
      <c r="E33" s="145"/>
      <c r="F33" s="145"/>
      <c r="G33" s="145"/>
      <c r="H33" s="145"/>
      <c r="I33" s="145"/>
      <c r="J33" s="145"/>
      <c r="K33" s="270" t="s">
        <v>100</v>
      </c>
      <c r="L33" s="658"/>
    </row>
    <row r="34" spans="1:12" ht="21" customHeight="1">
      <c r="A34" s="269" t="s">
        <v>279</v>
      </c>
      <c r="B34" s="145"/>
      <c r="C34" s="145"/>
      <c r="D34" s="145"/>
      <c r="E34" s="145"/>
      <c r="I34" s="170"/>
      <c r="J34" s="170"/>
      <c r="K34" s="270" t="s">
        <v>230</v>
      </c>
      <c r="L34" s="658"/>
    </row>
    <row r="35" spans="1:12" ht="9.9499999999999993" customHeight="1">
      <c r="A35" s="195"/>
      <c r="B35" s="196"/>
      <c r="C35" s="196"/>
      <c r="D35" s="196"/>
      <c r="E35" s="196"/>
      <c r="F35" s="196"/>
      <c r="G35" s="196"/>
      <c r="H35" s="196"/>
      <c r="I35" s="196"/>
      <c r="J35" s="196"/>
      <c r="K35" s="197"/>
    </row>
    <row r="46" spans="1:1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</row>
    <row r="48" spans="1:12" s="16" customForma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57" spans="1:1">
      <c r="A57" s="16"/>
    </row>
    <row r="1048556" spans="1:11">
      <c r="A1048556" s="145"/>
      <c r="B1048556" s="145"/>
      <c r="C1048556" s="145"/>
      <c r="D1048556" s="145"/>
      <c r="E1048556" s="145"/>
      <c r="F1048556" s="145"/>
      <c r="G1048556" s="145"/>
      <c r="H1048556" s="145"/>
      <c r="I1048556" s="145"/>
      <c r="J1048556" s="145"/>
      <c r="K1048556" s="145"/>
    </row>
    <row r="1048557" spans="1:11">
      <c r="A1048557" s="145"/>
      <c r="B1048557" s="145"/>
      <c r="C1048557" s="145"/>
      <c r="D1048557" s="145"/>
      <c r="E1048557" s="145"/>
      <c r="F1048557" s="145"/>
      <c r="G1048557" s="145"/>
      <c r="H1048557" s="145"/>
      <c r="I1048557" s="145"/>
      <c r="J1048557" s="145"/>
      <c r="K1048557" s="145"/>
    </row>
    <row r="1048558" spans="1:11">
      <c r="A1048558" s="145"/>
      <c r="B1048558" s="145"/>
      <c r="C1048558" s="145"/>
      <c r="D1048558" s="145"/>
      <c r="E1048558" s="145"/>
      <c r="F1048558" s="145"/>
      <c r="G1048558" s="145"/>
      <c r="H1048558" s="145"/>
      <c r="I1048558" s="145"/>
      <c r="J1048558" s="145"/>
      <c r="K1048558" s="145"/>
    </row>
    <row r="1048559" spans="1:11">
      <c r="A1048559" s="145"/>
      <c r="B1048559" s="145"/>
      <c r="C1048559" s="145"/>
      <c r="D1048559" s="145"/>
      <c r="E1048559" s="145"/>
      <c r="F1048559" s="145"/>
      <c r="G1048559" s="145"/>
      <c r="H1048559" s="145"/>
      <c r="I1048559" s="145"/>
      <c r="J1048559" s="145"/>
      <c r="K1048559" s="145"/>
    </row>
    <row r="1048560" spans="1:11">
      <c r="A1048560" s="145"/>
      <c r="B1048560" s="145"/>
      <c r="C1048560" s="145"/>
      <c r="D1048560" s="145"/>
      <c r="E1048560" s="145"/>
      <c r="F1048560" s="145"/>
      <c r="G1048560" s="145"/>
      <c r="H1048560" s="145"/>
      <c r="I1048560" s="145"/>
      <c r="J1048560" s="145"/>
      <c r="K1048560" s="145"/>
    </row>
    <row r="1048561" spans="1:13">
      <c r="A1048561" s="145"/>
      <c r="B1048561" s="145"/>
      <c r="C1048561" s="145"/>
      <c r="D1048561" s="145"/>
      <c r="E1048561" s="145"/>
      <c r="F1048561" s="145"/>
      <c r="G1048561" s="145"/>
      <c r="H1048561" s="145"/>
      <c r="I1048561" s="145"/>
      <c r="J1048561" s="145"/>
      <c r="K1048561" s="145"/>
    </row>
    <row r="1048562" spans="1:13">
      <c r="A1048562" s="145"/>
      <c r="B1048562" s="145"/>
      <c r="C1048562" s="145"/>
      <c r="D1048562" s="145"/>
      <c r="E1048562" s="145"/>
      <c r="F1048562" s="145"/>
      <c r="G1048562" s="145"/>
      <c r="H1048562" s="145"/>
      <c r="I1048562" s="145"/>
      <c r="J1048562" s="145"/>
      <c r="K1048562" s="145"/>
      <c r="L1048562" s="558"/>
      <c r="M1048562" s="558"/>
    </row>
    <row r="1048563" spans="1:13">
      <c r="A1048563" s="145"/>
      <c r="B1048563" s="145"/>
      <c r="C1048563" s="145"/>
      <c r="D1048563" s="145"/>
      <c r="E1048563" s="145"/>
      <c r="F1048563" s="145"/>
      <c r="G1048563" s="145"/>
      <c r="H1048563" s="145"/>
      <c r="I1048563" s="145"/>
      <c r="J1048563" s="145"/>
      <c r="K1048563" s="145"/>
      <c r="L1048563" s="558"/>
      <c r="M1048563" s="558"/>
    </row>
    <row r="1048564" spans="1:13">
      <c r="A1048564" s="145"/>
      <c r="B1048564" s="145"/>
      <c r="C1048564" s="145"/>
      <c r="D1048564" s="145"/>
      <c r="E1048564" s="145"/>
      <c r="F1048564" s="145"/>
      <c r="G1048564" s="145"/>
      <c r="H1048564" s="145"/>
      <c r="I1048564" s="145"/>
      <c r="J1048564" s="145"/>
      <c r="K1048564" s="145"/>
      <c r="L1048564" s="558"/>
      <c r="M1048564" s="558"/>
    </row>
    <row r="1048565" spans="1:13">
      <c r="A1048565" s="145"/>
      <c r="B1048565" s="145"/>
      <c r="C1048565" s="145"/>
      <c r="D1048565" s="145"/>
      <c r="E1048565" s="145"/>
      <c r="F1048565" s="145"/>
      <c r="G1048565" s="145"/>
      <c r="H1048565" s="145"/>
      <c r="I1048565" s="145"/>
      <c r="J1048565" s="145"/>
      <c r="K1048565" s="145"/>
      <c r="L1048565" s="558"/>
      <c r="M1048565" s="558"/>
    </row>
    <row r="1048566" spans="1:13" ht="13.5" thickBot="1">
      <c r="A1048566" s="145"/>
      <c r="B1048566" s="145"/>
      <c r="C1048566" s="145"/>
      <c r="D1048566" s="145"/>
      <c r="E1048566" s="145"/>
      <c r="F1048566" s="145"/>
      <c r="G1048566" s="145"/>
      <c r="H1048566" s="145"/>
      <c r="I1048566" s="145"/>
      <c r="J1048566" s="145"/>
      <c r="K1048566" s="145"/>
      <c r="L1048566" s="558"/>
      <c r="M1048566" s="558"/>
    </row>
    <row r="1048567" spans="1:13" ht="78" thickBot="1">
      <c r="A1048567" s="557"/>
      <c r="B1048567" s="646" t="s">
        <v>610</v>
      </c>
      <c r="C1048567" s="650" t="s">
        <v>121</v>
      </c>
      <c r="D1048567" s="650" t="s">
        <v>119</v>
      </c>
      <c r="E1048567" s="650" t="s">
        <v>120</v>
      </c>
      <c r="F1048567" s="650" t="s">
        <v>122</v>
      </c>
      <c r="G1048567" s="649" t="s">
        <v>123</v>
      </c>
      <c r="H1048567" s="570" t="s">
        <v>42</v>
      </c>
      <c r="I1048567" s="570" t="s">
        <v>60</v>
      </c>
      <c r="J1048567" s="569" t="s">
        <v>0</v>
      </c>
      <c r="K1048567" s="558"/>
      <c r="L1048567" s="558"/>
      <c r="M1048567" s="558"/>
    </row>
    <row r="1048568" spans="1:13" ht="15.75">
      <c r="A1048568" s="636" t="s">
        <v>168</v>
      </c>
      <c r="B1048568" s="651">
        <f t="shared" ref="B1048568:J1048568" si="29">(B24/$K$24)*100</f>
        <v>14.905149051490515</v>
      </c>
      <c r="C1048568" s="651">
        <f t="shared" si="29"/>
        <v>22.222222222222221</v>
      </c>
      <c r="D1048568" s="651">
        <f t="shared" si="29"/>
        <v>16.531165311653119</v>
      </c>
      <c r="E1048568" s="651">
        <f t="shared" si="29"/>
        <v>9.2140921409214087</v>
      </c>
      <c r="F1048568" s="651">
        <f t="shared" si="29"/>
        <v>11.111111111111111</v>
      </c>
      <c r="G1048568" s="571">
        <f t="shared" si="29"/>
        <v>11.653116531165312</v>
      </c>
      <c r="H1048568" s="571">
        <f t="shared" si="29"/>
        <v>9.2140921409214087</v>
      </c>
      <c r="I1048568" s="571">
        <f t="shared" si="29"/>
        <v>3.7940379403794036</v>
      </c>
      <c r="J1048568" s="571">
        <f t="shared" si="29"/>
        <v>1.3550135501355014</v>
      </c>
      <c r="K1048568" s="558"/>
      <c r="L1048568" s="558"/>
      <c r="M1048568" s="558"/>
    </row>
    <row r="1048569" spans="1:13" ht="15.75">
      <c r="A1048569" s="636" t="s">
        <v>167</v>
      </c>
      <c r="B1048569" s="651">
        <f>(B15/$K$15)*100</f>
        <v>22.572665429808286</v>
      </c>
      <c r="C1048569" s="651">
        <f t="shared" ref="C1048569:J1048569" si="30">(C15/$K$15)*100</f>
        <v>15.522572665429809</v>
      </c>
      <c r="D1048569" s="651">
        <f t="shared" si="30"/>
        <v>9.8948670377241807</v>
      </c>
      <c r="E1048569" s="651">
        <f t="shared" si="30"/>
        <v>8.9053803339517614</v>
      </c>
      <c r="F1048569" s="651">
        <f t="shared" si="30"/>
        <v>11.379097093382807</v>
      </c>
      <c r="G1048569" s="571">
        <f t="shared" si="30"/>
        <v>11.440940012368584</v>
      </c>
      <c r="H1048569" s="571">
        <f t="shared" si="30"/>
        <v>8.2251082251082259</v>
      </c>
      <c r="I1048569" s="571">
        <f t="shared" si="30"/>
        <v>6.1224489795918364</v>
      </c>
      <c r="J1048569" s="571">
        <f t="shared" si="30"/>
        <v>5.9369202226345088</v>
      </c>
      <c r="K1048569" s="558"/>
      <c r="L1048569" s="558"/>
      <c r="M1048569" s="558"/>
    </row>
    <row r="1048570" spans="1:13">
      <c r="A1048570" s="558"/>
      <c r="B1048570" s="558"/>
      <c r="C1048570" s="558"/>
      <c r="D1048570" s="558"/>
      <c r="E1048570" s="558"/>
      <c r="F1048570" s="558"/>
      <c r="G1048570" s="558"/>
      <c r="H1048570" s="558"/>
      <c r="I1048570" s="558"/>
      <c r="J1048570" s="558"/>
      <c r="K1048570" s="558"/>
      <c r="L1048570" s="558"/>
      <c r="M1048570" s="558"/>
    </row>
    <row r="1048571" spans="1:13">
      <c r="A1048571" s="558"/>
      <c r="B1048571" s="558"/>
      <c r="C1048571" s="558"/>
      <c r="D1048571" s="558"/>
      <c r="E1048571" s="558"/>
      <c r="F1048571" s="558"/>
      <c r="G1048571" s="558"/>
      <c r="H1048571" s="558"/>
      <c r="I1048571" s="558"/>
      <c r="J1048571" s="558"/>
      <c r="K1048571" s="558"/>
      <c r="L1048571" s="558"/>
      <c r="M1048571" s="558"/>
    </row>
    <row r="1048572" spans="1:13">
      <c r="A1048572" s="558"/>
      <c r="B1048572" s="558"/>
      <c r="C1048572" s="558"/>
      <c r="D1048572" s="558"/>
      <c r="E1048572" s="558"/>
      <c r="F1048572" s="558"/>
      <c r="G1048572" s="558"/>
      <c r="H1048572" s="558"/>
      <c r="I1048572" s="558"/>
      <c r="J1048572" s="558"/>
      <c r="K1048572" s="558"/>
      <c r="L1048572" s="558"/>
      <c r="M1048572" s="558"/>
    </row>
    <row r="1048573" spans="1:13">
      <c r="A1048573" s="145"/>
      <c r="B1048573" s="145"/>
      <c r="C1048573" s="145"/>
      <c r="D1048573" s="145"/>
      <c r="E1048573" s="145"/>
      <c r="F1048573" s="145"/>
      <c r="G1048573" s="145"/>
      <c r="H1048573" s="145"/>
      <c r="I1048573" s="145"/>
      <c r="J1048573" s="145"/>
      <c r="K1048573" s="145"/>
    </row>
    <row r="1048574" spans="1:13">
      <c r="A1048574" s="145"/>
      <c r="B1048574" s="145"/>
      <c r="C1048574" s="145"/>
      <c r="D1048574" s="145"/>
      <c r="E1048574" s="145"/>
      <c r="F1048574" s="145"/>
      <c r="G1048574" s="145"/>
      <c r="H1048574" s="145"/>
      <c r="I1048574" s="145"/>
      <c r="J1048574" s="145"/>
      <c r="K1048574" s="145"/>
    </row>
    <row r="1048575" spans="1:13">
      <c r="A1048575" s="145"/>
      <c r="B1048575" s="145"/>
      <c r="C1048575" s="145"/>
      <c r="D1048575" s="145"/>
      <c r="E1048575" s="145"/>
      <c r="F1048575" s="145"/>
      <c r="G1048575" s="145"/>
      <c r="H1048575" s="145"/>
      <c r="I1048575" s="145"/>
      <c r="J1048575" s="145"/>
      <c r="K1048575" s="145"/>
    </row>
    <row r="1048576" spans="1:13">
      <c r="A1048576" s="145"/>
      <c r="B1048576" s="145"/>
      <c r="C1048576" s="145"/>
      <c r="D1048576" s="145"/>
      <c r="E1048576" s="145"/>
      <c r="F1048576" s="145"/>
      <c r="G1048576" s="145"/>
      <c r="H1048576" s="145"/>
      <c r="I1048576" s="145"/>
      <c r="J1048576" s="145"/>
      <c r="K1048576" s="145"/>
    </row>
  </sheetData>
  <mergeCells count="4">
    <mergeCell ref="K1:K2"/>
    <mergeCell ref="A1:A2"/>
    <mergeCell ref="K4:K5"/>
    <mergeCell ref="A4:A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26B3-FA40-46CF-A4BF-D226C23928D4}">
  <sheetPr>
    <tabColor rgb="FFDACFAA"/>
  </sheetPr>
  <dimension ref="A1:L1048519"/>
  <sheetViews>
    <sheetView showGridLines="0" rightToLeft="1" zoomScaleNormal="100" zoomScaleSheetLayoutView="100" workbookViewId="0">
      <selection activeCell="A3" sqref="A3:XFD3"/>
    </sheetView>
  </sheetViews>
  <sheetFormatPr defaultColWidth="9.140625" defaultRowHeight="12.75"/>
  <cols>
    <col min="1" max="12" width="7.7109375" style="3" customWidth="1"/>
    <col min="13" max="16384" width="9.140625" style="3"/>
  </cols>
  <sheetData>
    <row r="1" spans="1:12" ht="18" customHeight="1">
      <c r="A1" s="450" t="s">
        <v>383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2" ht="21" customHeight="1">
      <c r="A2" s="457" t="s">
        <v>589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</row>
    <row r="3" spans="1:12" ht="21" customHeight="1">
      <c r="A3" s="278" t="s">
        <v>590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</row>
    <row r="11" spans="1:1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3" spans="1:12" s="16" customForma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  <row r="1048517" spans="1:10">
      <c r="A1048517" s="2"/>
      <c r="B1048517" s="182"/>
      <c r="C1048517" s="183"/>
      <c r="D1048517" s="183"/>
      <c r="E1048517" s="183"/>
      <c r="F1048517" s="183"/>
      <c r="G1048517" s="183"/>
      <c r="H1048517" s="183"/>
      <c r="I1048517" s="183"/>
      <c r="J1048517" s="182"/>
    </row>
    <row r="1048518" spans="1:10" ht="15.75">
      <c r="A1048518" s="80"/>
      <c r="B1048518" s="153"/>
      <c r="C1048518" s="153"/>
      <c r="D1048518" s="153"/>
      <c r="E1048518" s="153"/>
      <c r="F1048518" s="153"/>
      <c r="G1048518" s="153"/>
      <c r="H1048518" s="153"/>
      <c r="I1048518" s="153"/>
      <c r="J1048518" s="153"/>
    </row>
    <row r="1048519" spans="1:10" ht="15.75">
      <c r="A1048519" s="80"/>
      <c r="B1048519" s="153"/>
      <c r="C1048519" s="153"/>
      <c r="D1048519" s="153"/>
      <c r="E1048519" s="153"/>
      <c r="F1048519" s="153"/>
      <c r="G1048519" s="153"/>
      <c r="H1048519" s="153"/>
      <c r="I1048519" s="153"/>
      <c r="J1048519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7"/>
  <dimension ref="A1:M1048576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5.7109375" style="3" customWidth="1"/>
    <col min="2" max="11" width="6.28515625" style="3" customWidth="1"/>
    <col min="12" max="12" width="20.7109375" style="3" customWidth="1"/>
    <col min="13" max="16384" width="9.140625" style="3"/>
  </cols>
  <sheetData>
    <row r="1" spans="1:13" s="5" customFormat="1" ht="43.5">
      <c r="A1" s="715" t="s">
        <v>158</v>
      </c>
      <c r="B1" s="307" t="s">
        <v>485</v>
      </c>
      <c r="C1" s="193"/>
      <c r="D1" s="193"/>
      <c r="E1" s="193"/>
      <c r="F1" s="229"/>
      <c r="G1" s="229"/>
      <c r="H1" s="229"/>
      <c r="I1" s="193"/>
      <c r="J1" s="193"/>
      <c r="K1" s="229"/>
      <c r="L1" s="716">
        <v>2021</v>
      </c>
    </row>
    <row r="2" spans="1:13" s="5" customFormat="1" ht="32.25" customHeight="1">
      <c r="A2" s="715"/>
      <c r="B2" s="306" t="s">
        <v>486</v>
      </c>
      <c r="C2" s="194"/>
      <c r="D2" s="194"/>
      <c r="E2" s="194"/>
      <c r="F2" s="194"/>
      <c r="G2" s="194"/>
      <c r="H2" s="194"/>
      <c r="I2" s="194"/>
      <c r="J2" s="194"/>
      <c r="K2" s="194"/>
      <c r="L2" s="716"/>
    </row>
    <row r="3" spans="1:13" s="23" customFormat="1" ht="15" thickBot="1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5"/>
    </row>
    <row r="4" spans="1:13" s="9" customFormat="1" ht="18.75">
      <c r="A4" s="750" t="s">
        <v>10</v>
      </c>
      <c r="B4" s="268" t="s">
        <v>8</v>
      </c>
      <c r="C4" s="264"/>
      <c r="D4" s="265"/>
      <c r="E4" s="265"/>
      <c r="F4" s="266"/>
      <c r="G4" s="267"/>
      <c r="H4" s="267"/>
      <c r="I4" s="267"/>
      <c r="J4" s="248" t="s">
        <v>9</v>
      </c>
      <c r="K4" s="746" t="s">
        <v>467</v>
      </c>
      <c r="L4" s="747" t="s">
        <v>11</v>
      </c>
    </row>
    <row r="5" spans="1:13" s="2" customFormat="1" ht="48" customHeight="1" thickBot="1">
      <c r="A5" s="761"/>
      <c r="B5" s="253" t="s">
        <v>483</v>
      </c>
      <c r="C5" s="502" t="s">
        <v>121</v>
      </c>
      <c r="D5" s="502" t="s">
        <v>119</v>
      </c>
      <c r="E5" s="502" t="s">
        <v>120</v>
      </c>
      <c r="F5" s="502" t="s">
        <v>122</v>
      </c>
      <c r="G5" s="502" t="s">
        <v>123</v>
      </c>
      <c r="H5" s="502" t="s">
        <v>42</v>
      </c>
      <c r="I5" s="502" t="s">
        <v>60</v>
      </c>
      <c r="J5" s="501" t="s">
        <v>294</v>
      </c>
      <c r="K5" s="687"/>
      <c r="L5" s="748"/>
    </row>
    <row r="6" spans="1:13" s="2" customFormat="1" ht="21" customHeight="1">
      <c r="A6" s="97" t="s">
        <v>50</v>
      </c>
      <c r="B6" s="341">
        <f t="shared" ref="B6:K6" si="0">SUM(B7:B11)</f>
        <v>391</v>
      </c>
      <c r="C6" s="341">
        <f t="shared" si="0"/>
        <v>284</v>
      </c>
      <c r="D6" s="341">
        <f t="shared" si="0"/>
        <v>189</v>
      </c>
      <c r="E6" s="341">
        <f t="shared" si="0"/>
        <v>146</v>
      </c>
      <c r="F6" s="341">
        <f t="shared" si="0"/>
        <v>201</v>
      </c>
      <c r="G6" s="341">
        <f t="shared" si="0"/>
        <v>204</v>
      </c>
      <c r="H6" s="341">
        <f t="shared" si="0"/>
        <v>145</v>
      </c>
      <c r="I6" s="341">
        <f t="shared" si="0"/>
        <v>105</v>
      </c>
      <c r="J6" s="341">
        <f t="shared" si="0"/>
        <v>98</v>
      </c>
      <c r="K6" s="341">
        <f t="shared" si="0"/>
        <v>1763</v>
      </c>
      <c r="L6" s="103" t="s">
        <v>19</v>
      </c>
      <c r="M6" s="658"/>
    </row>
    <row r="7" spans="1:13" s="9" customFormat="1" ht="18" customHeight="1">
      <c r="A7" s="101" t="s">
        <v>93</v>
      </c>
      <c r="B7" s="343">
        <f t="shared" ref="B7:K7" si="1">B19+B13</f>
        <v>54</v>
      </c>
      <c r="C7" s="343">
        <f t="shared" si="1"/>
        <v>7</v>
      </c>
      <c r="D7" s="343">
        <f t="shared" si="1"/>
        <v>3</v>
      </c>
      <c r="E7" s="343">
        <f t="shared" si="1"/>
        <v>1</v>
      </c>
      <c r="F7" s="343">
        <f t="shared" si="1"/>
        <v>0</v>
      </c>
      <c r="G7" s="343">
        <f t="shared" si="1"/>
        <v>1</v>
      </c>
      <c r="H7" s="343">
        <f t="shared" si="1"/>
        <v>0</v>
      </c>
      <c r="I7" s="343">
        <f t="shared" si="1"/>
        <v>0</v>
      </c>
      <c r="J7" s="343">
        <f t="shared" si="1"/>
        <v>0</v>
      </c>
      <c r="K7" s="344">
        <f t="shared" si="1"/>
        <v>66</v>
      </c>
      <c r="L7" s="206" t="s">
        <v>94</v>
      </c>
      <c r="M7" s="658"/>
    </row>
    <row r="8" spans="1:13" s="9" customFormat="1" ht="18" customHeight="1">
      <c r="A8" s="102" t="s">
        <v>12</v>
      </c>
      <c r="B8" s="438">
        <f t="shared" ref="B8:K8" si="2">B20+B14</f>
        <v>85</v>
      </c>
      <c r="C8" s="438">
        <f t="shared" si="2"/>
        <v>59</v>
      </c>
      <c r="D8" s="438">
        <f t="shared" si="2"/>
        <v>51</v>
      </c>
      <c r="E8" s="438">
        <f t="shared" si="2"/>
        <v>39</v>
      </c>
      <c r="F8" s="438">
        <f t="shared" si="2"/>
        <v>54</v>
      </c>
      <c r="G8" s="438">
        <f t="shared" si="2"/>
        <v>52</v>
      </c>
      <c r="H8" s="438">
        <f t="shared" si="2"/>
        <v>40</v>
      </c>
      <c r="I8" s="438">
        <f t="shared" si="2"/>
        <v>30</v>
      </c>
      <c r="J8" s="438">
        <f t="shared" si="2"/>
        <v>20</v>
      </c>
      <c r="K8" s="346">
        <f t="shared" si="2"/>
        <v>430</v>
      </c>
      <c r="L8" s="207" t="s">
        <v>95</v>
      </c>
      <c r="M8" s="658"/>
    </row>
    <row r="9" spans="1:13" s="9" customFormat="1" ht="18" customHeight="1">
      <c r="A9" s="102" t="s">
        <v>13</v>
      </c>
      <c r="B9" s="438">
        <f t="shared" ref="B9:K9" si="3">B21+B15</f>
        <v>146</v>
      </c>
      <c r="C9" s="438">
        <f t="shared" si="3"/>
        <v>161</v>
      </c>
      <c r="D9" s="438">
        <f t="shared" si="3"/>
        <v>104</v>
      </c>
      <c r="E9" s="438">
        <f t="shared" si="3"/>
        <v>95</v>
      </c>
      <c r="F9" s="438">
        <f t="shared" si="3"/>
        <v>132</v>
      </c>
      <c r="G9" s="438">
        <f t="shared" si="3"/>
        <v>132</v>
      </c>
      <c r="H9" s="438">
        <f t="shared" si="3"/>
        <v>91</v>
      </c>
      <c r="I9" s="438">
        <f t="shared" si="3"/>
        <v>57</v>
      </c>
      <c r="J9" s="438">
        <f t="shared" si="3"/>
        <v>52</v>
      </c>
      <c r="K9" s="347">
        <f t="shared" si="3"/>
        <v>970</v>
      </c>
      <c r="L9" s="207" t="s">
        <v>14</v>
      </c>
      <c r="M9" s="658"/>
    </row>
    <row r="10" spans="1:13" s="9" customFormat="1" ht="18" customHeight="1">
      <c r="A10" s="102" t="s">
        <v>91</v>
      </c>
      <c r="B10" s="438">
        <f t="shared" ref="B10:K10" si="4">B22+B16</f>
        <v>103</v>
      </c>
      <c r="C10" s="438">
        <f t="shared" si="4"/>
        <v>54</v>
      </c>
      <c r="D10" s="438">
        <f t="shared" si="4"/>
        <v>26</v>
      </c>
      <c r="E10" s="438">
        <f t="shared" si="4"/>
        <v>6</v>
      </c>
      <c r="F10" s="438">
        <f t="shared" si="4"/>
        <v>11</v>
      </c>
      <c r="G10" s="438">
        <f t="shared" si="4"/>
        <v>12</v>
      </c>
      <c r="H10" s="438">
        <f t="shared" si="4"/>
        <v>12</v>
      </c>
      <c r="I10" s="438">
        <f t="shared" si="4"/>
        <v>12</v>
      </c>
      <c r="J10" s="438">
        <f t="shared" si="4"/>
        <v>22</v>
      </c>
      <c r="K10" s="348">
        <f t="shared" si="4"/>
        <v>258</v>
      </c>
      <c r="L10" s="206" t="s">
        <v>96</v>
      </c>
      <c r="M10" s="658"/>
    </row>
    <row r="11" spans="1:13" s="9" customFormat="1" ht="18" customHeight="1">
      <c r="A11" s="102" t="s">
        <v>92</v>
      </c>
      <c r="B11" s="438">
        <f t="shared" ref="B11:K11" si="5">B23+B17</f>
        <v>3</v>
      </c>
      <c r="C11" s="438">
        <f t="shared" si="5"/>
        <v>3</v>
      </c>
      <c r="D11" s="438">
        <f t="shared" si="5"/>
        <v>5</v>
      </c>
      <c r="E11" s="438">
        <f t="shared" si="5"/>
        <v>5</v>
      </c>
      <c r="F11" s="438">
        <f t="shared" si="5"/>
        <v>4</v>
      </c>
      <c r="G11" s="438">
        <f t="shared" si="5"/>
        <v>7</v>
      </c>
      <c r="H11" s="438">
        <f t="shared" si="5"/>
        <v>2</v>
      </c>
      <c r="I11" s="438">
        <f t="shared" si="5"/>
        <v>6</v>
      </c>
      <c r="J11" s="438">
        <f t="shared" si="5"/>
        <v>4</v>
      </c>
      <c r="K11" s="346">
        <f t="shared" si="5"/>
        <v>39</v>
      </c>
      <c r="L11" s="207" t="s">
        <v>97</v>
      </c>
      <c r="M11" s="658"/>
    </row>
    <row r="12" spans="1:13" s="9" customFormat="1" ht="21" customHeight="1">
      <c r="A12" s="97" t="s">
        <v>54</v>
      </c>
      <c r="B12" s="341">
        <f t="shared" ref="B12:K12" si="6">SUM(B13:B17)</f>
        <v>351</v>
      </c>
      <c r="C12" s="341">
        <f t="shared" si="6"/>
        <v>225</v>
      </c>
      <c r="D12" s="341">
        <f t="shared" si="6"/>
        <v>143</v>
      </c>
      <c r="E12" s="341">
        <f t="shared" si="6"/>
        <v>119</v>
      </c>
      <c r="F12" s="341">
        <f t="shared" si="6"/>
        <v>167</v>
      </c>
      <c r="G12" s="341">
        <f t="shared" si="6"/>
        <v>173</v>
      </c>
      <c r="H12" s="341">
        <f t="shared" si="6"/>
        <v>125</v>
      </c>
      <c r="I12" s="341">
        <f t="shared" si="6"/>
        <v>93</v>
      </c>
      <c r="J12" s="341">
        <f t="shared" si="6"/>
        <v>95</v>
      </c>
      <c r="K12" s="341">
        <f t="shared" si="6"/>
        <v>1491</v>
      </c>
      <c r="L12" s="103" t="s">
        <v>17</v>
      </c>
      <c r="M12" s="658"/>
    </row>
    <row r="13" spans="1:13" s="9" customFormat="1" ht="18" customHeight="1">
      <c r="A13" s="101" t="s">
        <v>93</v>
      </c>
      <c r="B13" s="342">
        <v>52</v>
      </c>
      <c r="C13" s="342">
        <v>7</v>
      </c>
      <c r="D13" s="342">
        <v>3</v>
      </c>
      <c r="E13" s="342">
        <v>1</v>
      </c>
      <c r="F13" s="342">
        <v>0</v>
      </c>
      <c r="G13" s="342">
        <v>1</v>
      </c>
      <c r="H13" s="342">
        <v>0</v>
      </c>
      <c r="I13" s="342">
        <v>0</v>
      </c>
      <c r="J13" s="342">
        <v>0</v>
      </c>
      <c r="K13" s="344">
        <f t="shared" ref="K13:K17" si="7">SUM(B13:J13)</f>
        <v>64</v>
      </c>
      <c r="L13" s="206" t="s">
        <v>94</v>
      </c>
      <c r="M13" s="658"/>
    </row>
    <row r="14" spans="1:13" s="9" customFormat="1" ht="18" customHeight="1">
      <c r="A14" s="102" t="s">
        <v>12</v>
      </c>
      <c r="B14" s="345">
        <v>80</v>
      </c>
      <c r="C14" s="345">
        <v>53</v>
      </c>
      <c r="D14" s="345">
        <v>40</v>
      </c>
      <c r="E14" s="345">
        <v>32</v>
      </c>
      <c r="F14" s="345">
        <v>50</v>
      </c>
      <c r="G14" s="345">
        <v>46</v>
      </c>
      <c r="H14" s="345">
        <v>35</v>
      </c>
      <c r="I14" s="345">
        <v>27</v>
      </c>
      <c r="J14" s="345">
        <v>20</v>
      </c>
      <c r="K14" s="346">
        <f t="shared" si="7"/>
        <v>383</v>
      </c>
      <c r="L14" s="207" t="s">
        <v>95</v>
      </c>
      <c r="M14" s="658"/>
    </row>
    <row r="15" spans="1:13" s="9" customFormat="1" ht="18" customHeight="1">
      <c r="A15" s="102" t="s">
        <v>13</v>
      </c>
      <c r="B15" s="345">
        <v>116</v>
      </c>
      <c r="C15" s="345">
        <v>125</v>
      </c>
      <c r="D15" s="345">
        <v>79</v>
      </c>
      <c r="E15" s="345">
        <v>79</v>
      </c>
      <c r="F15" s="345">
        <v>104</v>
      </c>
      <c r="G15" s="345">
        <v>109</v>
      </c>
      <c r="H15" s="345">
        <v>76</v>
      </c>
      <c r="I15" s="345">
        <v>49</v>
      </c>
      <c r="J15" s="345">
        <v>50</v>
      </c>
      <c r="K15" s="347">
        <f t="shared" si="7"/>
        <v>787</v>
      </c>
      <c r="L15" s="207" t="s">
        <v>14</v>
      </c>
      <c r="M15" s="658"/>
    </row>
    <row r="16" spans="1:13" s="9" customFormat="1" ht="18" customHeight="1">
      <c r="A16" s="102" t="s">
        <v>91</v>
      </c>
      <c r="B16" s="345">
        <v>100</v>
      </c>
      <c r="C16" s="345">
        <v>39</v>
      </c>
      <c r="D16" s="345">
        <v>18</v>
      </c>
      <c r="E16" s="345">
        <v>3</v>
      </c>
      <c r="F16" s="345">
        <v>9</v>
      </c>
      <c r="G16" s="345">
        <v>11</v>
      </c>
      <c r="H16" s="345">
        <v>12</v>
      </c>
      <c r="I16" s="345">
        <v>11</v>
      </c>
      <c r="J16" s="345">
        <v>21</v>
      </c>
      <c r="K16" s="348">
        <f t="shared" si="7"/>
        <v>224</v>
      </c>
      <c r="L16" s="206" t="s">
        <v>96</v>
      </c>
      <c r="M16" s="658"/>
    </row>
    <row r="17" spans="1:13" s="2" customFormat="1" ht="21" customHeight="1">
      <c r="A17" s="102" t="s">
        <v>92</v>
      </c>
      <c r="B17" s="345">
        <v>3</v>
      </c>
      <c r="C17" s="345">
        <v>1</v>
      </c>
      <c r="D17" s="345">
        <v>3</v>
      </c>
      <c r="E17" s="345">
        <v>4</v>
      </c>
      <c r="F17" s="345">
        <v>4</v>
      </c>
      <c r="G17" s="345">
        <v>6</v>
      </c>
      <c r="H17" s="345">
        <v>2</v>
      </c>
      <c r="I17" s="345">
        <v>6</v>
      </c>
      <c r="J17" s="345">
        <v>4</v>
      </c>
      <c r="K17" s="346">
        <f t="shared" si="7"/>
        <v>33</v>
      </c>
      <c r="L17" s="207" t="s">
        <v>97</v>
      </c>
      <c r="M17" s="658"/>
    </row>
    <row r="18" spans="1:13" s="9" customFormat="1" ht="21" customHeight="1">
      <c r="A18" s="97" t="s">
        <v>70</v>
      </c>
      <c r="B18" s="341">
        <f t="shared" ref="B18:K18" si="8">SUM(B19:B23)</f>
        <v>40</v>
      </c>
      <c r="C18" s="341">
        <f t="shared" si="8"/>
        <v>59</v>
      </c>
      <c r="D18" s="341">
        <f t="shared" si="8"/>
        <v>46</v>
      </c>
      <c r="E18" s="341">
        <f t="shared" si="8"/>
        <v>27</v>
      </c>
      <c r="F18" s="341">
        <f t="shared" si="8"/>
        <v>34</v>
      </c>
      <c r="G18" s="341">
        <f t="shared" si="8"/>
        <v>31</v>
      </c>
      <c r="H18" s="341">
        <f t="shared" si="8"/>
        <v>20</v>
      </c>
      <c r="I18" s="341">
        <f t="shared" si="8"/>
        <v>12</v>
      </c>
      <c r="J18" s="341">
        <f t="shared" si="8"/>
        <v>3</v>
      </c>
      <c r="K18" s="341">
        <f t="shared" si="8"/>
        <v>272</v>
      </c>
      <c r="L18" s="103" t="s">
        <v>16</v>
      </c>
      <c r="M18" s="658"/>
    </row>
    <row r="19" spans="1:13" s="9" customFormat="1" ht="18" customHeight="1">
      <c r="A19" s="101" t="s">
        <v>93</v>
      </c>
      <c r="B19" s="342">
        <v>2</v>
      </c>
      <c r="C19" s="342">
        <v>0</v>
      </c>
      <c r="D19" s="342">
        <v>0</v>
      </c>
      <c r="E19" s="342">
        <v>0</v>
      </c>
      <c r="F19" s="342">
        <v>0</v>
      </c>
      <c r="G19" s="342">
        <v>0</v>
      </c>
      <c r="H19" s="342">
        <v>0</v>
      </c>
      <c r="I19" s="342">
        <v>0</v>
      </c>
      <c r="J19" s="342">
        <v>0</v>
      </c>
      <c r="K19" s="344">
        <f t="shared" ref="K19:K23" si="9">SUM(B19:J19)</f>
        <v>2</v>
      </c>
      <c r="L19" s="206" t="s">
        <v>94</v>
      </c>
      <c r="M19" s="658"/>
    </row>
    <row r="20" spans="1:13" s="9" customFormat="1" ht="18" customHeight="1">
      <c r="A20" s="102" t="s">
        <v>12</v>
      </c>
      <c r="B20" s="345">
        <v>5</v>
      </c>
      <c r="C20" s="345">
        <v>6</v>
      </c>
      <c r="D20" s="345">
        <v>11</v>
      </c>
      <c r="E20" s="345">
        <v>7</v>
      </c>
      <c r="F20" s="345">
        <v>4</v>
      </c>
      <c r="G20" s="345">
        <v>6</v>
      </c>
      <c r="H20" s="345">
        <v>5</v>
      </c>
      <c r="I20" s="345">
        <v>3</v>
      </c>
      <c r="J20" s="345">
        <v>0</v>
      </c>
      <c r="K20" s="346">
        <f t="shared" si="9"/>
        <v>47</v>
      </c>
      <c r="L20" s="207" t="s">
        <v>95</v>
      </c>
      <c r="M20" s="658"/>
    </row>
    <row r="21" spans="1:13" s="9" customFormat="1" ht="18" customHeight="1">
      <c r="A21" s="102" t="s">
        <v>13</v>
      </c>
      <c r="B21" s="345">
        <v>30</v>
      </c>
      <c r="C21" s="345">
        <v>36</v>
      </c>
      <c r="D21" s="345">
        <v>25</v>
      </c>
      <c r="E21" s="345">
        <v>16</v>
      </c>
      <c r="F21" s="345">
        <v>28</v>
      </c>
      <c r="G21" s="345">
        <v>23</v>
      </c>
      <c r="H21" s="345">
        <v>15</v>
      </c>
      <c r="I21" s="345">
        <v>8</v>
      </c>
      <c r="J21" s="345">
        <v>2</v>
      </c>
      <c r="K21" s="347">
        <f t="shared" si="9"/>
        <v>183</v>
      </c>
      <c r="L21" s="207" t="s">
        <v>14</v>
      </c>
      <c r="M21" s="658"/>
    </row>
    <row r="22" spans="1:13" s="9" customFormat="1" ht="18" customHeight="1">
      <c r="A22" s="102" t="s">
        <v>91</v>
      </c>
      <c r="B22" s="345">
        <v>3</v>
      </c>
      <c r="C22" s="345">
        <v>15</v>
      </c>
      <c r="D22" s="345">
        <v>8</v>
      </c>
      <c r="E22" s="345">
        <v>3</v>
      </c>
      <c r="F22" s="345">
        <v>2</v>
      </c>
      <c r="G22" s="345">
        <v>1</v>
      </c>
      <c r="H22" s="345">
        <v>0</v>
      </c>
      <c r="I22" s="345">
        <v>1</v>
      </c>
      <c r="J22" s="345">
        <v>1</v>
      </c>
      <c r="K22" s="348">
        <f t="shared" si="9"/>
        <v>34</v>
      </c>
      <c r="L22" s="206" t="s">
        <v>96</v>
      </c>
      <c r="M22" s="658"/>
    </row>
    <row r="23" spans="1:13" s="2" customFormat="1" ht="21" customHeight="1" thickBot="1">
      <c r="A23" s="237" t="s">
        <v>92</v>
      </c>
      <c r="B23" s="349">
        <v>0</v>
      </c>
      <c r="C23" s="349">
        <v>2</v>
      </c>
      <c r="D23" s="349">
        <v>2</v>
      </c>
      <c r="E23" s="349">
        <v>1</v>
      </c>
      <c r="F23" s="349">
        <v>0</v>
      </c>
      <c r="G23" s="349">
        <v>1</v>
      </c>
      <c r="H23" s="349">
        <v>0</v>
      </c>
      <c r="I23" s="349">
        <v>0</v>
      </c>
      <c r="J23" s="349">
        <v>0</v>
      </c>
      <c r="K23" s="350">
        <f t="shared" si="9"/>
        <v>6</v>
      </c>
      <c r="L23" s="394" t="s">
        <v>97</v>
      </c>
      <c r="M23" s="658"/>
    </row>
    <row r="24" spans="1:13" ht="15.75" thickTop="1">
      <c r="A24" s="146" t="s">
        <v>99</v>
      </c>
      <c r="B24" s="145"/>
      <c r="C24" s="145"/>
      <c r="D24" s="168"/>
      <c r="E24" s="168"/>
      <c r="F24" s="168"/>
      <c r="G24" s="168"/>
      <c r="H24" s="168"/>
      <c r="I24" s="168"/>
      <c r="J24" s="168"/>
      <c r="K24" s="168"/>
      <c r="L24" s="270" t="s">
        <v>100</v>
      </c>
      <c r="M24" s="658"/>
    </row>
    <row r="25" spans="1:13" ht="21" customHeight="1">
      <c r="A25" s="269" t="s">
        <v>279</v>
      </c>
      <c r="B25" s="145"/>
      <c r="C25" s="145"/>
      <c r="D25" s="145"/>
      <c r="E25" s="145"/>
      <c r="I25" s="170"/>
      <c r="J25" s="170"/>
      <c r="L25" s="270" t="s">
        <v>230</v>
      </c>
      <c r="M25" s="658"/>
    </row>
    <row r="26" spans="1:13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7"/>
    </row>
    <row r="1048546" spans="1:13">
      <c r="A1048546" s="46"/>
      <c r="B1048546" s="46"/>
      <c r="C1048546" s="46"/>
      <c r="D1048546" s="46"/>
      <c r="E1048546" s="46"/>
      <c r="F1048546" s="46"/>
      <c r="G1048546" s="46"/>
    </row>
    <row r="1048547" spans="1:13">
      <c r="A1048547" s="244"/>
      <c r="B1048547" s="244"/>
      <c r="C1048547" s="244"/>
      <c r="D1048547" s="244"/>
      <c r="E1048547" s="244"/>
      <c r="F1048547" s="244"/>
      <c r="G1048547" s="244"/>
      <c r="H1048547" s="244"/>
      <c r="I1048547" s="244"/>
      <c r="J1048547" s="244"/>
      <c r="K1048547" s="244"/>
      <c r="L1048547" s="244"/>
      <c r="M1048547" s="244"/>
    </row>
    <row r="1048548" spans="1:13">
      <c r="A1048548" s="244"/>
      <c r="B1048548" s="244"/>
      <c r="C1048548" s="244"/>
      <c r="D1048548" s="244"/>
      <c r="E1048548" s="244"/>
      <c r="F1048548" s="244"/>
      <c r="G1048548" s="244"/>
      <c r="H1048548" s="244"/>
      <c r="I1048548" s="244"/>
      <c r="J1048548" s="244"/>
      <c r="K1048548" s="244"/>
      <c r="L1048548" s="244"/>
      <c r="M1048548" s="244"/>
    </row>
    <row r="1048549" spans="1:13">
      <c r="A1048549" s="244"/>
      <c r="B1048549" s="244"/>
      <c r="C1048549" s="244"/>
      <c r="D1048549" s="244"/>
      <c r="E1048549" s="244"/>
      <c r="F1048549" s="244"/>
      <c r="G1048549" s="244"/>
      <c r="H1048549" s="244"/>
      <c r="I1048549" s="244"/>
      <c r="J1048549" s="244"/>
      <c r="K1048549" s="244"/>
      <c r="L1048549" s="244"/>
      <c r="M1048549" s="244"/>
    </row>
    <row r="1048550" spans="1:13">
      <c r="A1048550" s="593"/>
      <c r="B1048550" s="593"/>
      <c r="C1048550" s="593"/>
      <c r="D1048550" s="593"/>
      <c r="E1048550" s="593"/>
      <c r="F1048550" s="593"/>
      <c r="G1048550" s="593"/>
      <c r="H1048550" s="593"/>
      <c r="I1048550" s="593"/>
      <c r="J1048550" s="593"/>
      <c r="K1048550" s="593"/>
      <c r="L1048550" s="244"/>
      <c r="M1048550" s="244"/>
    </row>
    <row r="1048551" spans="1:13" ht="15.75">
      <c r="A1048551" s="593"/>
      <c r="B1048551" s="636" t="s">
        <v>168</v>
      </c>
      <c r="C1048551" s="636" t="s">
        <v>167</v>
      </c>
      <c r="D1048551" s="593"/>
      <c r="E1048551" s="593"/>
      <c r="F1048551" s="593"/>
      <c r="G1048551" s="593"/>
      <c r="H1048551" s="593"/>
      <c r="I1048551" s="593"/>
      <c r="J1048551" s="593"/>
      <c r="K1048551" s="593"/>
      <c r="L1048551" s="244"/>
      <c r="M1048551" s="244"/>
    </row>
    <row r="1048552" spans="1:13" ht="15" customHeight="1">
      <c r="A1048552" s="668" t="s">
        <v>487</v>
      </c>
      <c r="B1048552" s="669">
        <f>(K19/$K$18)*100</f>
        <v>0.73529411764705876</v>
      </c>
      <c r="C1048552" s="669">
        <f>(K13/$K$12)*100</f>
        <v>4.2924211938296448</v>
      </c>
      <c r="D1048552" s="593"/>
      <c r="E1048552" s="593"/>
      <c r="F1048552" s="593"/>
      <c r="G1048552" s="593"/>
      <c r="H1048552" s="593"/>
      <c r="I1048552" s="593"/>
      <c r="J1048552" s="593"/>
      <c r="K1048552" s="593"/>
      <c r="L1048552" s="244"/>
      <c r="M1048552" s="244"/>
    </row>
    <row r="1048553" spans="1:13" ht="15" customHeight="1">
      <c r="A1048553" s="668" t="s">
        <v>488</v>
      </c>
      <c r="B1048553" s="669">
        <f>(K20/$K$18)*100</f>
        <v>17.27941176470588</v>
      </c>
      <c r="C1048553" s="669">
        <f>(K14/$K$12)*100</f>
        <v>25.687458081824278</v>
      </c>
      <c r="D1048553" s="593"/>
      <c r="E1048553" s="593"/>
      <c r="F1048553" s="593"/>
      <c r="G1048553" s="593"/>
      <c r="H1048553" s="593"/>
      <c r="I1048553" s="593"/>
      <c r="J1048553" s="593"/>
      <c r="K1048553" s="593"/>
      <c r="L1048553" s="244"/>
      <c r="M1048553" s="244"/>
    </row>
    <row r="1048554" spans="1:13" ht="15" customHeight="1">
      <c r="A1048554" s="668" t="s">
        <v>489</v>
      </c>
      <c r="B1048554" s="669">
        <f>(K21/$K$18)*100</f>
        <v>67.279411764705884</v>
      </c>
      <c r="C1048554" s="669">
        <f>(K15/$K$12)*100</f>
        <v>52.783366867873916</v>
      </c>
      <c r="D1048554" s="593"/>
      <c r="E1048554" s="593"/>
      <c r="F1048554" s="593"/>
      <c r="G1048554" s="593"/>
      <c r="H1048554" s="593"/>
      <c r="I1048554" s="593"/>
      <c r="J1048554" s="593"/>
      <c r="K1048554" s="593"/>
      <c r="L1048554" s="244"/>
      <c r="M1048554" s="244"/>
    </row>
    <row r="1048555" spans="1:13" ht="15" customHeight="1">
      <c r="A1048555" s="668" t="s">
        <v>490</v>
      </c>
      <c r="B1048555" s="669">
        <f>(K22/$K$18)*100</f>
        <v>12.5</v>
      </c>
      <c r="C1048555" s="669">
        <f>(K16/$K$12)*100</f>
        <v>15.023474178403756</v>
      </c>
      <c r="D1048555" s="593"/>
      <c r="E1048555" s="593"/>
      <c r="F1048555" s="593"/>
      <c r="G1048555" s="593"/>
      <c r="H1048555" s="593"/>
      <c r="I1048555" s="593"/>
      <c r="J1048555" s="593"/>
      <c r="K1048555" s="593"/>
      <c r="L1048555" s="244"/>
      <c r="M1048555" s="244"/>
    </row>
    <row r="1048556" spans="1:13" ht="15" customHeight="1">
      <c r="A1048556" s="668" t="s">
        <v>491</v>
      </c>
      <c r="B1048556" s="669">
        <f>(K23/$K$18)*100</f>
        <v>2.2058823529411766</v>
      </c>
      <c r="C1048556" s="669">
        <f>(K17/$K$12)*100</f>
        <v>2.2132796780684103</v>
      </c>
      <c r="D1048556" s="593"/>
      <c r="E1048556" s="593"/>
      <c r="F1048556" s="593"/>
      <c r="G1048556" s="593"/>
      <c r="H1048556" s="593"/>
      <c r="I1048556" s="593"/>
      <c r="J1048556" s="593"/>
      <c r="K1048556" s="593"/>
      <c r="L1048556" s="244"/>
      <c r="M1048556" s="244"/>
    </row>
    <row r="1048557" spans="1:13" ht="15" customHeight="1">
      <c r="A1048557" s="668" t="s">
        <v>102</v>
      </c>
      <c r="B1048557" s="669" t="e">
        <f>(#REF!/$K$18)*100</f>
        <v>#REF!</v>
      </c>
      <c r="C1048557" s="669" t="e">
        <f>(#REF!/$K$12)*100</f>
        <v>#REF!</v>
      </c>
      <c r="D1048557" s="593"/>
      <c r="E1048557" s="593"/>
      <c r="F1048557" s="593"/>
      <c r="G1048557" s="593"/>
      <c r="H1048557" s="593"/>
      <c r="I1048557" s="593"/>
      <c r="J1048557" s="593"/>
      <c r="K1048557" s="593"/>
      <c r="L1048557" s="244"/>
      <c r="M1048557" s="244"/>
    </row>
    <row r="1048558" spans="1:13">
      <c r="A1048558" s="593"/>
      <c r="B1048558" s="593"/>
      <c r="C1048558" s="593"/>
      <c r="D1048558" s="593"/>
      <c r="E1048558" s="593"/>
      <c r="F1048558" s="593"/>
      <c r="G1048558" s="593"/>
      <c r="H1048558" s="593"/>
      <c r="I1048558" s="593"/>
      <c r="J1048558" s="593"/>
      <c r="K1048558" s="593"/>
      <c r="L1048558" s="244"/>
      <c r="M1048558" s="244"/>
    </row>
    <row r="1048559" spans="1:13">
      <c r="A1048559" s="593"/>
      <c r="B1048559" s="593"/>
      <c r="C1048559" s="593"/>
      <c r="D1048559" s="593"/>
      <c r="E1048559" s="593"/>
      <c r="F1048559" s="593"/>
      <c r="G1048559" s="593"/>
      <c r="H1048559" s="593"/>
      <c r="I1048559" s="593"/>
      <c r="J1048559" s="593"/>
      <c r="K1048559" s="593"/>
      <c r="L1048559" s="244"/>
      <c r="M1048559" s="244"/>
    </row>
    <row r="1048560" spans="1:13">
      <c r="A1048560" s="244"/>
      <c r="B1048560" s="244"/>
      <c r="C1048560" s="244"/>
      <c r="D1048560" s="244"/>
      <c r="E1048560" s="244"/>
      <c r="F1048560" s="244"/>
      <c r="G1048560" s="244"/>
      <c r="H1048560" s="244"/>
      <c r="I1048560" s="244"/>
      <c r="J1048560" s="244"/>
      <c r="K1048560" s="244"/>
      <c r="L1048560" s="244"/>
      <c r="M1048560" s="244"/>
    </row>
    <row r="1048561" spans="1:13">
      <c r="A1048561" s="244"/>
      <c r="B1048561" s="244"/>
      <c r="C1048561" s="244"/>
      <c r="D1048561" s="244"/>
      <c r="E1048561" s="244"/>
      <c r="F1048561" s="244"/>
      <c r="G1048561" s="244"/>
      <c r="H1048561" s="244"/>
      <c r="I1048561" s="244"/>
      <c r="J1048561" s="244"/>
      <c r="K1048561" s="244"/>
      <c r="L1048561" s="244"/>
      <c r="M1048561" s="244"/>
    </row>
    <row r="1048562" spans="1:13">
      <c r="A1048562" s="244"/>
      <c r="B1048562" s="244"/>
      <c r="C1048562" s="244"/>
      <c r="D1048562" s="244"/>
      <c r="E1048562" s="244"/>
      <c r="F1048562" s="244"/>
      <c r="G1048562" s="244"/>
      <c r="H1048562" s="244"/>
      <c r="I1048562" s="244"/>
      <c r="J1048562" s="244"/>
      <c r="K1048562" s="244"/>
      <c r="L1048562" s="244"/>
      <c r="M1048562" s="244"/>
    </row>
    <row r="1048563" spans="1:13">
      <c r="A1048563" s="244"/>
      <c r="B1048563" s="244"/>
      <c r="C1048563" s="244"/>
      <c r="D1048563" s="244"/>
      <c r="E1048563" s="244"/>
      <c r="F1048563" s="244"/>
      <c r="G1048563" s="244"/>
      <c r="H1048563" s="244"/>
      <c r="I1048563" s="244"/>
      <c r="J1048563" s="244"/>
      <c r="K1048563" s="244"/>
      <c r="L1048563" s="244"/>
      <c r="M1048563" s="244"/>
    </row>
    <row r="1048564" spans="1:13">
      <c r="A1048564" s="244"/>
      <c r="B1048564" s="244"/>
      <c r="C1048564" s="244"/>
      <c r="D1048564" s="244"/>
      <c r="E1048564" s="244"/>
      <c r="F1048564" s="244"/>
      <c r="G1048564" s="244"/>
      <c r="H1048564" s="244"/>
      <c r="I1048564" s="244"/>
      <c r="J1048564" s="244"/>
      <c r="K1048564" s="244"/>
      <c r="L1048564" s="244"/>
      <c r="M1048564" s="244"/>
    </row>
    <row r="1048565" spans="1:13">
      <c r="A1048565" s="244"/>
      <c r="B1048565" s="244"/>
      <c r="C1048565" s="244"/>
      <c r="D1048565" s="244"/>
      <c r="E1048565" s="244"/>
      <c r="F1048565" s="244"/>
      <c r="G1048565" s="244"/>
      <c r="H1048565" s="244"/>
      <c r="I1048565" s="244"/>
      <c r="J1048565" s="244"/>
      <c r="K1048565" s="244"/>
      <c r="L1048565" s="244"/>
      <c r="M1048565" s="244"/>
    </row>
    <row r="1048566" spans="1:13">
      <c r="A1048566" s="244"/>
      <c r="B1048566" s="244"/>
      <c r="C1048566" s="244"/>
      <c r="D1048566" s="244"/>
      <c r="E1048566" s="244"/>
      <c r="F1048566" s="244"/>
      <c r="G1048566" s="244"/>
      <c r="H1048566" s="244"/>
      <c r="I1048566" s="244"/>
      <c r="J1048566" s="244"/>
      <c r="K1048566" s="244"/>
      <c r="L1048566" s="244"/>
      <c r="M1048566" s="244"/>
    </row>
    <row r="1048567" spans="1:13">
      <c r="A1048567" s="244"/>
      <c r="B1048567" s="244"/>
      <c r="C1048567" s="244"/>
      <c r="D1048567" s="244"/>
      <c r="E1048567" s="244"/>
      <c r="F1048567" s="244"/>
      <c r="G1048567" s="244"/>
      <c r="H1048567" s="244"/>
      <c r="I1048567" s="244"/>
      <c r="J1048567" s="244"/>
      <c r="K1048567" s="244"/>
      <c r="L1048567" s="244"/>
      <c r="M1048567" s="244"/>
    </row>
    <row r="1048568" spans="1:13">
      <c r="A1048568" s="244"/>
      <c r="B1048568" s="244"/>
      <c r="C1048568" s="244"/>
      <c r="D1048568" s="244"/>
      <c r="E1048568" s="244"/>
      <c r="F1048568" s="244"/>
      <c r="G1048568" s="244"/>
      <c r="H1048568" s="244"/>
      <c r="I1048568" s="244"/>
      <c r="J1048568" s="244"/>
      <c r="K1048568" s="244"/>
      <c r="L1048568" s="244"/>
      <c r="M1048568" s="244"/>
    </row>
    <row r="1048569" spans="1:13">
      <c r="A1048569" s="244"/>
      <c r="B1048569" s="244"/>
      <c r="C1048569" s="244"/>
      <c r="D1048569" s="244"/>
      <c r="E1048569" s="244"/>
      <c r="F1048569" s="244"/>
      <c r="G1048569" s="244"/>
      <c r="H1048569" s="244"/>
      <c r="I1048569" s="244"/>
      <c r="J1048569" s="244"/>
      <c r="K1048569" s="244"/>
      <c r="L1048569" s="244"/>
      <c r="M1048569" s="244"/>
    </row>
    <row r="1048570" spans="1:13">
      <c r="A1048570" s="244"/>
      <c r="B1048570" s="244"/>
      <c r="C1048570" s="244"/>
      <c r="D1048570" s="244"/>
      <c r="E1048570" s="244"/>
      <c r="F1048570" s="244"/>
      <c r="G1048570" s="244"/>
      <c r="H1048570" s="244"/>
      <c r="I1048570" s="244"/>
      <c r="J1048570" s="244"/>
      <c r="K1048570" s="244"/>
      <c r="L1048570" s="244"/>
      <c r="M1048570" s="244"/>
    </row>
    <row r="1048571" spans="1:13">
      <c r="A1048571" s="244"/>
      <c r="B1048571" s="244"/>
      <c r="C1048571" s="244"/>
      <c r="D1048571" s="244"/>
      <c r="E1048571" s="244"/>
      <c r="F1048571" s="244"/>
      <c r="G1048571" s="244"/>
      <c r="H1048571" s="244"/>
      <c r="I1048571" s="244"/>
      <c r="J1048571" s="244"/>
      <c r="K1048571" s="244"/>
      <c r="L1048571" s="244"/>
      <c r="M1048571" s="244"/>
    </row>
    <row r="1048572" spans="1:13">
      <c r="A1048572" s="244"/>
      <c r="B1048572" s="244"/>
      <c r="C1048572" s="244"/>
      <c r="D1048572" s="244"/>
      <c r="E1048572" s="244"/>
      <c r="F1048572" s="244"/>
      <c r="G1048572" s="244"/>
      <c r="H1048572" s="244"/>
      <c r="I1048572" s="244"/>
      <c r="J1048572" s="244"/>
      <c r="K1048572" s="244"/>
      <c r="L1048572" s="244"/>
      <c r="M1048572" s="244"/>
    </row>
    <row r="1048573" spans="1:13">
      <c r="A1048573" s="244"/>
      <c r="B1048573" s="244"/>
      <c r="C1048573" s="244"/>
      <c r="D1048573" s="244"/>
      <c r="E1048573" s="244"/>
      <c r="F1048573" s="244"/>
      <c r="G1048573" s="244"/>
      <c r="H1048573" s="244"/>
      <c r="I1048573" s="244"/>
      <c r="J1048573" s="244"/>
      <c r="K1048573" s="244"/>
      <c r="L1048573" s="244"/>
      <c r="M1048573" s="244"/>
    </row>
    <row r="1048574" spans="1:13">
      <c r="A1048574" s="244"/>
      <c r="B1048574" s="244"/>
      <c r="C1048574" s="244"/>
      <c r="D1048574" s="244"/>
      <c r="E1048574" s="244"/>
      <c r="F1048574" s="244"/>
      <c r="G1048574" s="244"/>
      <c r="H1048574" s="244"/>
      <c r="I1048574" s="244"/>
      <c r="J1048574" s="244"/>
      <c r="K1048574" s="244"/>
      <c r="L1048574" s="244"/>
      <c r="M1048574" s="244"/>
    </row>
    <row r="1048575" spans="1:13">
      <c r="A1048575" s="244"/>
      <c r="B1048575" s="244"/>
      <c r="C1048575" s="244"/>
      <c r="D1048575" s="244"/>
      <c r="E1048575" s="244"/>
      <c r="F1048575" s="244"/>
      <c r="G1048575" s="244"/>
      <c r="H1048575" s="244"/>
      <c r="I1048575" s="244"/>
      <c r="J1048575" s="244"/>
      <c r="K1048575" s="244"/>
      <c r="L1048575" s="244"/>
      <c r="M1048575" s="244"/>
    </row>
    <row r="1048576" spans="1:13">
      <c r="A1048576" s="244"/>
      <c r="B1048576" s="244"/>
      <c r="C1048576" s="244"/>
      <c r="D1048576" s="244"/>
      <c r="E1048576" s="244"/>
      <c r="F1048576" s="244"/>
      <c r="G1048576" s="244"/>
      <c r="H1048576" s="244"/>
      <c r="I1048576" s="244"/>
      <c r="J1048576" s="244"/>
      <c r="K1048576" s="244"/>
      <c r="L1048576" s="244"/>
      <c r="M1048576" s="244"/>
    </row>
  </sheetData>
  <mergeCells count="5">
    <mergeCell ref="A4:A5"/>
    <mergeCell ref="L4:L5"/>
    <mergeCell ref="L1:L2"/>
    <mergeCell ref="A1:A2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0765C-63DE-4B82-AF36-DDE6CAFE164B}">
  <sheetPr>
    <tabColor rgb="FFDACFAA"/>
  </sheetPr>
  <dimension ref="A1:L1048532"/>
  <sheetViews>
    <sheetView showGridLines="0" rightToLeft="1" zoomScaleNormal="100" zoomScaleSheetLayoutView="100" workbookViewId="0">
      <selection activeCell="N7" sqref="N7"/>
    </sheetView>
  </sheetViews>
  <sheetFormatPr defaultColWidth="9.140625" defaultRowHeight="12.75"/>
  <cols>
    <col min="1" max="12" width="7.7109375" style="3" customWidth="1"/>
    <col min="13" max="16384" width="9.140625" style="3"/>
  </cols>
  <sheetData>
    <row r="1" spans="1:12" ht="18" customHeight="1">
      <c r="A1" s="450" t="s">
        <v>384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2" ht="21" customHeight="1">
      <c r="A2" s="457" t="s">
        <v>591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</row>
    <row r="3" spans="1:12" ht="21" customHeight="1">
      <c r="A3" s="278" t="s">
        <v>592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</row>
    <row r="4" spans="1:12" ht="15.7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</row>
    <row r="1048526" spans="1:3" ht="15.75">
      <c r="A1048526" s="13"/>
      <c r="B1048526" s="80"/>
      <c r="C1048526" s="80"/>
    </row>
    <row r="1048527" spans="1:3">
      <c r="A1048527" s="184"/>
      <c r="B1048527" s="153"/>
      <c r="C1048527" s="153"/>
    </row>
    <row r="1048528" spans="1:3">
      <c r="A1048528" s="184"/>
      <c r="B1048528" s="153"/>
      <c r="C1048528" s="153"/>
    </row>
    <row r="1048529" spans="1:3">
      <c r="A1048529" s="184"/>
      <c r="B1048529" s="153"/>
      <c r="C1048529" s="153"/>
    </row>
    <row r="1048530" spans="1:3">
      <c r="A1048530" s="184"/>
      <c r="B1048530" s="153"/>
      <c r="C1048530" s="153"/>
    </row>
    <row r="1048531" spans="1:3">
      <c r="A1048531" s="184"/>
      <c r="B1048531" s="153"/>
      <c r="C1048531" s="153"/>
    </row>
    <row r="1048532" spans="1:3">
      <c r="A1048532" s="184"/>
      <c r="B1048532" s="153"/>
      <c r="C1048532" s="15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8"/>
  <dimension ref="A1:P1048569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5.7109375" style="3" customWidth="1"/>
    <col min="2" max="11" width="6.28515625" style="3" customWidth="1"/>
    <col min="12" max="12" width="20.7109375" style="3" customWidth="1"/>
    <col min="13" max="16384" width="9.140625" style="3"/>
  </cols>
  <sheetData>
    <row r="1" spans="1:13" s="5" customFormat="1" ht="43.5">
      <c r="A1" s="715" t="s">
        <v>159</v>
      </c>
      <c r="B1" s="307" t="s">
        <v>492</v>
      </c>
      <c r="C1" s="193"/>
      <c r="D1" s="193"/>
      <c r="E1" s="193"/>
      <c r="F1" s="229"/>
      <c r="G1" s="229"/>
      <c r="H1" s="229"/>
      <c r="I1" s="193"/>
      <c r="J1" s="193"/>
      <c r="K1" s="229"/>
      <c r="L1" s="716">
        <v>2021</v>
      </c>
    </row>
    <row r="2" spans="1:13" s="5" customFormat="1" ht="30.75" customHeight="1">
      <c r="A2" s="715"/>
      <c r="B2" s="306" t="s">
        <v>493</v>
      </c>
      <c r="C2" s="194"/>
      <c r="D2" s="194"/>
      <c r="E2" s="194"/>
      <c r="F2" s="194"/>
      <c r="G2" s="194"/>
      <c r="H2" s="194"/>
      <c r="I2" s="194"/>
      <c r="J2" s="194"/>
      <c r="K2" s="194"/>
      <c r="L2" s="716"/>
    </row>
    <row r="3" spans="1:13" s="23" customFormat="1" ht="15" thickBot="1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5"/>
    </row>
    <row r="4" spans="1:13" s="9" customFormat="1" ht="18.75">
      <c r="A4" s="750" t="s">
        <v>10</v>
      </c>
      <c r="B4" s="268" t="s">
        <v>8</v>
      </c>
      <c r="C4" s="264"/>
      <c r="D4" s="265"/>
      <c r="E4" s="265"/>
      <c r="F4" s="266"/>
      <c r="G4" s="267"/>
      <c r="H4" s="267"/>
      <c r="I4" s="267"/>
      <c r="J4" s="248" t="s">
        <v>9</v>
      </c>
      <c r="K4" s="746" t="s">
        <v>494</v>
      </c>
      <c r="L4" s="747" t="s">
        <v>11</v>
      </c>
    </row>
    <row r="5" spans="1:13" s="2" customFormat="1" ht="48" customHeight="1" thickBot="1">
      <c r="A5" s="761"/>
      <c r="B5" s="253" t="s">
        <v>483</v>
      </c>
      <c r="C5" s="502" t="s">
        <v>121</v>
      </c>
      <c r="D5" s="502" t="s">
        <v>119</v>
      </c>
      <c r="E5" s="502" t="s">
        <v>120</v>
      </c>
      <c r="F5" s="502" t="s">
        <v>122</v>
      </c>
      <c r="G5" s="502" t="s">
        <v>123</v>
      </c>
      <c r="H5" s="502" t="s">
        <v>42</v>
      </c>
      <c r="I5" s="502" t="s">
        <v>60</v>
      </c>
      <c r="J5" s="501" t="s">
        <v>0</v>
      </c>
      <c r="K5" s="687"/>
      <c r="L5" s="748"/>
    </row>
    <row r="6" spans="1:13" s="2" customFormat="1" ht="21" customHeight="1">
      <c r="A6" s="97" t="s">
        <v>50</v>
      </c>
      <c r="B6" s="341">
        <f t="shared" ref="B6:K6" si="0">SUM(B7:B11)</f>
        <v>29</v>
      </c>
      <c r="C6" s="341">
        <f t="shared" si="0"/>
        <v>49</v>
      </c>
      <c r="D6" s="341">
        <f t="shared" si="0"/>
        <v>32</v>
      </c>
      <c r="E6" s="341">
        <f t="shared" si="0"/>
        <v>32</v>
      </c>
      <c r="F6" s="341">
        <f t="shared" si="0"/>
        <v>24</v>
      </c>
      <c r="G6" s="341">
        <f t="shared" si="0"/>
        <v>24</v>
      </c>
      <c r="H6" s="341">
        <f t="shared" si="0"/>
        <v>22</v>
      </c>
      <c r="I6" s="341">
        <f t="shared" si="0"/>
        <v>8</v>
      </c>
      <c r="J6" s="341">
        <f t="shared" si="0"/>
        <v>3</v>
      </c>
      <c r="K6" s="341">
        <f t="shared" si="0"/>
        <v>223</v>
      </c>
      <c r="L6" s="103" t="s">
        <v>19</v>
      </c>
      <c r="M6" s="658"/>
    </row>
    <row r="7" spans="1:13" s="9" customFormat="1" ht="18" customHeight="1">
      <c r="A7" s="101" t="s">
        <v>93</v>
      </c>
      <c r="B7" s="342">
        <f t="shared" ref="B7:K7" si="1">B19+B13</f>
        <v>2</v>
      </c>
      <c r="C7" s="342">
        <f t="shared" si="1"/>
        <v>2</v>
      </c>
      <c r="D7" s="342">
        <f t="shared" si="1"/>
        <v>2</v>
      </c>
      <c r="E7" s="342">
        <f t="shared" si="1"/>
        <v>1</v>
      </c>
      <c r="F7" s="343">
        <f t="shared" si="1"/>
        <v>0</v>
      </c>
      <c r="G7" s="342">
        <f t="shared" si="1"/>
        <v>0</v>
      </c>
      <c r="H7" s="342">
        <f t="shared" si="1"/>
        <v>0</v>
      </c>
      <c r="I7" s="342">
        <f t="shared" si="1"/>
        <v>0</v>
      </c>
      <c r="J7" s="342">
        <f t="shared" si="1"/>
        <v>0</v>
      </c>
      <c r="K7" s="344">
        <f t="shared" si="1"/>
        <v>7</v>
      </c>
      <c r="L7" s="206" t="s">
        <v>94</v>
      </c>
      <c r="M7" s="658"/>
    </row>
    <row r="8" spans="1:13" s="9" customFormat="1" ht="18" customHeight="1">
      <c r="A8" s="102" t="s">
        <v>12</v>
      </c>
      <c r="B8" s="345">
        <f t="shared" ref="B8:K8" si="2">B20+B14</f>
        <v>7</v>
      </c>
      <c r="C8" s="345">
        <f t="shared" si="2"/>
        <v>14</v>
      </c>
      <c r="D8" s="345">
        <f t="shared" si="2"/>
        <v>9</v>
      </c>
      <c r="E8" s="345">
        <f t="shared" si="2"/>
        <v>6</v>
      </c>
      <c r="F8" s="345">
        <f t="shared" si="2"/>
        <v>4</v>
      </c>
      <c r="G8" s="345">
        <f t="shared" si="2"/>
        <v>6</v>
      </c>
      <c r="H8" s="345">
        <f t="shared" si="2"/>
        <v>3</v>
      </c>
      <c r="I8" s="345">
        <f t="shared" si="2"/>
        <v>2</v>
      </c>
      <c r="J8" s="345">
        <f t="shared" si="2"/>
        <v>1</v>
      </c>
      <c r="K8" s="346">
        <f t="shared" si="2"/>
        <v>52</v>
      </c>
      <c r="L8" s="207" t="s">
        <v>95</v>
      </c>
      <c r="M8" s="658"/>
    </row>
    <row r="9" spans="1:13" s="9" customFormat="1" ht="18" customHeight="1">
      <c r="A9" s="102" t="s">
        <v>13</v>
      </c>
      <c r="B9" s="345">
        <f t="shared" ref="B9:K9" si="3">B21+B15</f>
        <v>13</v>
      </c>
      <c r="C9" s="345">
        <f t="shared" si="3"/>
        <v>24</v>
      </c>
      <c r="D9" s="345">
        <f t="shared" si="3"/>
        <v>15</v>
      </c>
      <c r="E9" s="345">
        <f t="shared" si="3"/>
        <v>13</v>
      </c>
      <c r="F9" s="345">
        <f t="shared" si="3"/>
        <v>13</v>
      </c>
      <c r="G9" s="345">
        <f t="shared" si="3"/>
        <v>14</v>
      </c>
      <c r="H9" s="345">
        <f t="shared" si="3"/>
        <v>11</v>
      </c>
      <c r="I9" s="345">
        <f t="shared" si="3"/>
        <v>5</v>
      </c>
      <c r="J9" s="345">
        <f t="shared" si="3"/>
        <v>1</v>
      </c>
      <c r="K9" s="347">
        <f t="shared" si="3"/>
        <v>109</v>
      </c>
      <c r="L9" s="207" t="s">
        <v>14</v>
      </c>
      <c r="M9" s="658"/>
    </row>
    <row r="10" spans="1:13" s="9" customFormat="1" ht="18" customHeight="1">
      <c r="A10" s="102" t="s">
        <v>91</v>
      </c>
      <c r="B10" s="345">
        <f t="shared" ref="B10:K10" si="4">B22+B16</f>
        <v>7</v>
      </c>
      <c r="C10" s="345">
        <f t="shared" si="4"/>
        <v>8</v>
      </c>
      <c r="D10" s="345">
        <f t="shared" si="4"/>
        <v>5</v>
      </c>
      <c r="E10" s="345">
        <f t="shared" si="4"/>
        <v>11</v>
      </c>
      <c r="F10" s="345">
        <f t="shared" si="4"/>
        <v>7</v>
      </c>
      <c r="G10" s="345">
        <f t="shared" si="4"/>
        <v>3</v>
      </c>
      <c r="H10" s="345">
        <f t="shared" si="4"/>
        <v>7</v>
      </c>
      <c r="I10" s="345">
        <f t="shared" si="4"/>
        <v>1</v>
      </c>
      <c r="J10" s="345">
        <f t="shared" si="4"/>
        <v>1</v>
      </c>
      <c r="K10" s="348">
        <f t="shared" si="4"/>
        <v>50</v>
      </c>
      <c r="L10" s="206" t="s">
        <v>96</v>
      </c>
      <c r="M10" s="658"/>
    </row>
    <row r="11" spans="1:13" s="9" customFormat="1" ht="18" customHeight="1">
      <c r="A11" s="102" t="s">
        <v>92</v>
      </c>
      <c r="B11" s="345">
        <f t="shared" ref="B11:K11" si="5">B23+B17</f>
        <v>0</v>
      </c>
      <c r="C11" s="345">
        <f t="shared" si="5"/>
        <v>1</v>
      </c>
      <c r="D11" s="345">
        <f t="shared" si="5"/>
        <v>1</v>
      </c>
      <c r="E11" s="345">
        <f t="shared" si="5"/>
        <v>1</v>
      </c>
      <c r="F11" s="345">
        <f t="shared" si="5"/>
        <v>0</v>
      </c>
      <c r="G11" s="345">
        <f t="shared" si="5"/>
        <v>1</v>
      </c>
      <c r="H11" s="345">
        <f t="shared" si="5"/>
        <v>1</v>
      </c>
      <c r="I11" s="345">
        <f t="shared" si="5"/>
        <v>0</v>
      </c>
      <c r="J11" s="345">
        <f t="shared" si="5"/>
        <v>0</v>
      </c>
      <c r="K11" s="346">
        <f t="shared" si="5"/>
        <v>5</v>
      </c>
      <c r="L11" s="207" t="s">
        <v>97</v>
      </c>
      <c r="M11" s="658"/>
    </row>
    <row r="12" spans="1:13" s="9" customFormat="1" ht="21" customHeight="1">
      <c r="A12" s="97" t="s">
        <v>54</v>
      </c>
      <c r="B12" s="341">
        <f t="shared" ref="B12:K12" si="6">SUM(B13:B17)</f>
        <v>14</v>
      </c>
      <c r="C12" s="341">
        <f t="shared" si="6"/>
        <v>26</v>
      </c>
      <c r="D12" s="341">
        <f t="shared" si="6"/>
        <v>17</v>
      </c>
      <c r="E12" s="341">
        <f t="shared" si="6"/>
        <v>25</v>
      </c>
      <c r="F12" s="341">
        <f t="shared" si="6"/>
        <v>17</v>
      </c>
      <c r="G12" s="341">
        <f t="shared" si="6"/>
        <v>12</v>
      </c>
      <c r="H12" s="341">
        <f t="shared" si="6"/>
        <v>8</v>
      </c>
      <c r="I12" s="341">
        <f t="shared" si="6"/>
        <v>6</v>
      </c>
      <c r="J12" s="341">
        <f t="shared" si="6"/>
        <v>1</v>
      </c>
      <c r="K12" s="341">
        <f t="shared" si="6"/>
        <v>126</v>
      </c>
      <c r="L12" s="103" t="s">
        <v>17</v>
      </c>
      <c r="M12" s="658"/>
    </row>
    <row r="13" spans="1:13" s="9" customFormat="1" ht="18" customHeight="1">
      <c r="A13" s="101" t="s">
        <v>93</v>
      </c>
      <c r="B13" s="342">
        <v>1</v>
      </c>
      <c r="C13" s="342">
        <v>2</v>
      </c>
      <c r="D13" s="342">
        <v>1</v>
      </c>
      <c r="E13" s="342">
        <v>1</v>
      </c>
      <c r="F13" s="342">
        <v>0</v>
      </c>
      <c r="G13" s="342">
        <v>0</v>
      </c>
      <c r="H13" s="342">
        <v>0</v>
      </c>
      <c r="I13" s="342">
        <v>0</v>
      </c>
      <c r="J13" s="342">
        <v>0</v>
      </c>
      <c r="K13" s="344">
        <f t="shared" ref="K13:K17" si="7">SUM(B13:J13)</f>
        <v>5</v>
      </c>
      <c r="L13" s="206" t="s">
        <v>94</v>
      </c>
      <c r="M13" s="658"/>
    </row>
    <row r="14" spans="1:13" s="9" customFormat="1" ht="18" customHeight="1">
      <c r="A14" s="102" t="s">
        <v>12</v>
      </c>
      <c r="B14" s="345">
        <v>5</v>
      </c>
      <c r="C14" s="345">
        <v>8</v>
      </c>
      <c r="D14" s="345">
        <v>6</v>
      </c>
      <c r="E14" s="345">
        <v>5</v>
      </c>
      <c r="F14" s="345">
        <v>1</v>
      </c>
      <c r="G14" s="345">
        <v>2</v>
      </c>
      <c r="H14" s="345">
        <v>0</v>
      </c>
      <c r="I14" s="345">
        <v>1</v>
      </c>
      <c r="J14" s="345">
        <v>0</v>
      </c>
      <c r="K14" s="346">
        <f t="shared" si="7"/>
        <v>28</v>
      </c>
      <c r="L14" s="207" t="s">
        <v>95</v>
      </c>
      <c r="M14" s="658"/>
    </row>
    <row r="15" spans="1:13" s="9" customFormat="1" ht="18" customHeight="1">
      <c r="A15" s="102" t="s">
        <v>13</v>
      </c>
      <c r="B15" s="345">
        <v>4</v>
      </c>
      <c r="C15" s="345">
        <v>8</v>
      </c>
      <c r="D15" s="345">
        <v>5</v>
      </c>
      <c r="E15" s="345">
        <v>9</v>
      </c>
      <c r="F15" s="345">
        <v>12</v>
      </c>
      <c r="G15" s="345">
        <v>7</v>
      </c>
      <c r="H15" s="345">
        <v>3</v>
      </c>
      <c r="I15" s="345">
        <v>4</v>
      </c>
      <c r="J15" s="345">
        <v>0</v>
      </c>
      <c r="K15" s="347">
        <f t="shared" si="7"/>
        <v>52</v>
      </c>
      <c r="L15" s="207" t="s">
        <v>14</v>
      </c>
      <c r="M15" s="658"/>
    </row>
    <row r="16" spans="1:13" s="9" customFormat="1" ht="18" customHeight="1">
      <c r="A16" s="102" t="s">
        <v>91</v>
      </c>
      <c r="B16" s="345">
        <v>4</v>
      </c>
      <c r="C16" s="345">
        <v>7</v>
      </c>
      <c r="D16" s="345">
        <v>4</v>
      </c>
      <c r="E16" s="345">
        <v>9</v>
      </c>
      <c r="F16" s="345">
        <v>4</v>
      </c>
      <c r="G16" s="345">
        <v>2</v>
      </c>
      <c r="H16" s="345">
        <v>4</v>
      </c>
      <c r="I16" s="345">
        <v>1</v>
      </c>
      <c r="J16" s="345">
        <v>1</v>
      </c>
      <c r="K16" s="348">
        <f t="shared" si="7"/>
        <v>36</v>
      </c>
      <c r="L16" s="206" t="s">
        <v>96</v>
      </c>
      <c r="M16" s="658"/>
    </row>
    <row r="17" spans="1:13" s="2" customFormat="1" ht="21" customHeight="1">
      <c r="A17" s="102" t="s">
        <v>92</v>
      </c>
      <c r="B17" s="345">
        <v>0</v>
      </c>
      <c r="C17" s="345">
        <v>1</v>
      </c>
      <c r="D17" s="345">
        <v>1</v>
      </c>
      <c r="E17" s="345">
        <v>1</v>
      </c>
      <c r="F17" s="345">
        <v>0</v>
      </c>
      <c r="G17" s="345">
        <v>1</v>
      </c>
      <c r="H17" s="345">
        <v>1</v>
      </c>
      <c r="I17" s="345">
        <v>0</v>
      </c>
      <c r="J17" s="345">
        <v>0</v>
      </c>
      <c r="K17" s="346">
        <f t="shared" si="7"/>
        <v>5</v>
      </c>
      <c r="L17" s="207" t="s">
        <v>97</v>
      </c>
      <c r="M17" s="658"/>
    </row>
    <row r="18" spans="1:13" s="9" customFormat="1" ht="21" customHeight="1">
      <c r="A18" s="97" t="s">
        <v>70</v>
      </c>
      <c r="B18" s="341">
        <f t="shared" ref="B18:K18" si="8">SUM(B19:B23)</f>
        <v>15</v>
      </c>
      <c r="C18" s="341">
        <f t="shared" si="8"/>
        <v>23</v>
      </c>
      <c r="D18" s="341">
        <f t="shared" si="8"/>
        <v>15</v>
      </c>
      <c r="E18" s="341">
        <f t="shared" si="8"/>
        <v>7</v>
      </c>
      <c r="F18" s="341">
        <f t="shared" si="8"/>
        <v>7</v>
      </c>
      <c r="G18" s="341">
        <f t="shared" si="8"/>
        <v>12</v>
      </c>
      <c r="H18" s="341">
        <f t="shared" si="8"/>
        <v>14</v>
      </c>
      <c r="I18" s="341">
        <f t="shared" si="8"/>
        <v>2</v>
      </c>
      <c r="J18" s="341">
        <f t="shared" si="8"/>
        <v>2</v>
      </c>
      <c r="K18" s="341">
        <f t="shared" si="8"/>
        <v>97</v>
      </c>
      <c r="L18" s="103" t="s">
        <v>16</v>
      </c>
      <c r="M18" s="658"/>
    </row>
    <row r="19" spans="1:13" s="9" customFormat="1" ht="18" customHeight="1">
      <c r="A19" s="101" t="s">
        <v>93</v>
      </c>
      <c r="B19" s="342">
        <v>1</v>
      </c>
      <c r="C19" s="342">
        <v>0</v>
      </c>
      <c r="D19" s="342">
        <v>1</v>
      </c>
      <c r="E19" s="342">
        <v>0</v>
      </c>
      <c r="F19" s="342">
        <v>0</v>
      </c>
      <c r="G19" s="342">
        <v>0</v>
      </c>
      <c r="H19" s="342">
        <v>0</v>
      </c>
      <c r="I19" s="342">
        <v>0</v>
      </c>
      <c r="J19" s="342">
        <v>0</v>
      </c>
      <c r="K19" s="344">
        <f t="shared" ref="K19:K23" si="9">SUM(B19:J19)</f>
        <v>2</v>
      </c>
      <c r="L19" s="206" t="s">
        <v>94</v>
      </c>
      <c r="M19" s="658"/>
    </row>
    <row r="20" spans="1:13" s="9" customFormat="1" ht="18" customHeight="1">
      <c r="A20" s="102" t="s">
        <v>12</v>
      </c>
      <c r="B20" s="345">
        <v>2</v>
      </c>
      <c r="C20" s="345">
        <v>6</v>
      </c>
      <c r="D20" s="345">
        <v>3</v>
      </c>
      <c r="E20" s="345">
        <v>1</v>
      </c>
      <c r="F20" s="345">
        <v>3</v>
      </c>
      <c r="G20" s="345">
        <v>4</v>
      </c>
      <c r="H20" s="345">
        <v>3</v>
      </c>
      <c r="I20" s="345">
        <v>1</v>
      </c>
      <c r="J20" s="345">
        <v>1</v>
      </c>
      <c r="K20" s="346">
        <f t="shared" si="9"/>
        <v>24</v>
      </c>
      <c r="L20" s="207" t="s">
        <v>95</v>
      </c>
      <c r="M20" s="658"/>
    </row>
    <row r="21" spans="1:13" s="9" customFormat="1" ht="18" customHeight="1">
      <c r="A21" s="102" t="s">
        <v>13</v>
      </c>
      <c r="B21" s="345">
        <v>9</v>
      </c>
      <c r="C21" s="345">
        <v>16</v>
      </c>
      <c r="D21" s="345">
        <v>10</v>
      </c>
      <c r="E21" s="345">
        <v>4</v>
      </c>
      <c r="F21" s="345">
        <v>1</v>
      </c>
      <c r="G21" s="345">
        <v>7</v>
      </c>
      <c r="H21" s="345">
        <v>8</v>
      </c>
      <c r="I21" s="345">
        <v>1</v>
      </c>
      <c r="J21" s="345">
        <v>1</v>
      </c>
      <c r="K21" s="347">
        <f t="shared" si="9"/>
        <v>57</v>
      </c>
      <c r="L21" s="207" t="s">
        <v>14</v>
      </c>
      <c r="M21" s="658"/>
    </row>
    <row r="22" spans="1:13" s="9" customFormat="1" ht="18" customHeight="1">
      <c r="A22" s="102" t="s">
        <v>91</v>
      </c>
      <c r="B22" s="345">
        <v>3</v>
      </c>
      <c r="C22" s="345">
        <v>1</v>
      </c>
      <c r="D22" s="345">
        <v>1</v>
      </c>
      <c r="E22" s="345">
        <v>2</v>
      </c>
      <c r="F22" s="345">
        <v>3</v>
      </c>
      <c r="G22" s="345">
        <v>1</v>
      </c>
      <c r="H22" s="345">
        <v>3</v>
      </c>
      <c r="I22" s="345">
        <v>0</v>
      </c>
      <c r="J22" s="345">
        <v>0</v>
      </c>
      <c r="K22" s="348">
        <f t="shared" si="9"/>
        <v>14</v>
      </c>
      <c r="L22" s="206" t="s">
        <v>96</v>
      </c>
      <c r="M22" s="658"/>
    </row>
    <row r="23" spans="1:13" s="2" customFormat="1" ht="21" customHeight="1" thickBot="1">
      <c r="A23" s="237" t="s">
        <v>92</v>
      </c>
      <c r="B23" s="349">
        <v>0</v>
      </c>
      <c r="C23" s="349">
        <v>0</v>
      </c>
      <c r="D23" s="349">
        <v>0</v>
      </c>
      <c r="E23" s="349">
        <v>0</v>
      </c>
      <c r="F23" s="349">
        <v>0</v>
      </c>
      <c r="G23" s="349">
        <v>0</v>
      </c>
      <c r="H23" s="349">
        <v>0</v>
      </c>
      <c r="I23" s="349">
        <v>0</v>
      </c>
      <c r="J23" s="349">
        <v>0</v>
      </c>
      <c r="K23" s="350">
        <f t="shared" si="9"/>
        <v>0</v>
      </c>
      <c r="L23" s="394" t="s">
        <v>97</v>
      </c>
      <c r="M23" s="658"/>
    </row>
    <row r="24" spans="1:13" ht="15.75" thickTop="1">
      <c r="A24" s="146" t="s">
        <v>99</v>
      </c>
      <c r="B24" s="145"/>
      <c r="C24" s="145"/>
      <c r="D24" s="168"/>
      <c r="E24" s="168"/>
      <c r="F24" s="168"/>
      <c r="G24" s="168"/>
      <c r="H24" s="168"/>
      <c r="I24" s="168"/>
      <c r="J24" s="168"/>
      <c r="K24" s="168"/>
      <c r="L24" s="270" t="s">
        <v>100</v>
      </c>
      <c r="M24" s="658"/>
    </row>
    <row r="25" spans="1:13" ht="21" customHeight="1">
      <c r="A25" s="269" t="s">
        <v>279</v>
      </c>
      <c r="B25" s="145"/>
      <c r="C25" s="145"/>
      <c r="D25" s="145"/>
      <c r="E25" s="145"/>
      <c r="I25" s="170"/>
      <c r="J25" s="170"/>
      <c r="L25" s="270" t="s">
        <v>230</v>
      </c>
      <c r="M25" s="658"/>
    </row>
    <row r="26" spans="1:13" ht="9.9499999999999993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7"/>
    </row>
    <row r="1048543" spans="1:16">
      <c r="A1048543" s="244"/>
      <c r="B1048543" s="244"/>
      <c r="C1048543" s="244"/>
      <c r="D1048543" s="244"/>
      <c r="E1048543" s="244"/>
      <c r="F1048543" s="244"/>
      <c r="G1048543" s="244"/>
      <c r="H1048543" s="244"/>
      <c r="I1048543" s="244"/>
      <c r="J1048543" s="244"/>
      <c r="K1048543" s="244"/>
      <c r="L1048543" s="244"/>
      <c r="M1048543" s="244"/>
      <c r="N1048543" s="244"/>
      <c r="O1048543" s="244"/>
      <c r="P1048543" s="244"/>
    </row>
    <row r="1048544" spans="1:16">
      <c r="A1048544" s="244"/>
      <c r="B1048544" s="244"/>
      <c r="C1048544" s="244"/>
      <c r="D1048544" s="244"/>
      <c r="E1048544" s="244"/>
      <c r="F1048544" s="244"/>
      <c r="G1048544" s="244"/>
      <c r="H1048544" s="244"/>
      <c r="I1048544" s="244"/>
      <c r="J1048544" s="244"/>
      <c r="K1048544" s="244"/>
      <c r="L1048544" s="244"/>
      <c r="M1048544" s="244"/>
      <c r="N1048544" s="244"/>
      <c r="O1048544" s="244"/>
      <c r="P1048544" s="244"/>
    </row>
    <row r="1048545" spans="1:16">
      <c r="A1048545" s="244"/>
      <c r="B1048545" s="244"/>
      <c r="C1048545" s="244"/>
      <c r="D1048545" s="244"/>
      <c r="E1048545" s="244"/>
      <c r="F1048545" s="244"/>
      <c r="G1048545" s="244"/>
      <c r="H1048545" s="244"/>
      <c r="I1048545" s="244"/>
      <c r="J1048545" s="244"/>
      <c r="K1048545" s="244"/>
      <c r="L1048545" s="244"/>
      <c r="M1048545" s="244"/>
      <c r="N1048545" s="244"/>
      <c r="O1048545" s="244"/>
      <c r="P1048545" s="244"/>
    </row>
    <row r="1048546" spans="1:16">
      <c r="A1048546" s="244"/>
      <c r="B1048546" s="244"/>
      <c r="C1048546" s="244"/>
      <c r="D1048546" s="244"/>
      <c r="E1048546" s="244"/>
      <c r="F1048546" s="244"/>
      <c r="G1048546" s="244"/>
      <c r="H1048546" s="244"/>
      <c r="I1048546" s="244"/>
      <c r="J1048546" s="244"/>
      <c r="K1048546" s="244"/>
      <c r="L1048546" s="244"/>
      <c r="M1048546" s="244"/>
      <c r="N1048546" s="244"/>
      <c r="O1048546" s="244"/>
      <c r="P1048546" s="244"/>
    </row>
    <row r="1048547" spans="1:16">
      <c r="A1048547" s="593"/>
      <c r="B1048547" s="593"/>
      <c r="C1048547" s="593"/>
      <c r="D1048547" s="593"/>
      <c r="E1048547" s="593"/>
      <c r="F1048547" s="593"/>
      <c r="G1048547" s="593"/>
      <c r="H1048547" s="593"/>
      <c r="I1048547" s="244"/>
      <c r="J1048547" s="244"/>
      <c r="K1048547" s="244"/>
      <c r="L1048547" s="244"/>
      <c r="M1048547" s="244"/>
      <c r="N1048547" s="244"/>
      <c r="O1048547" s="244"/>
      <c r="P1048547" s="244"/>
    </row>
    <row r="1048548" spans="1:16">
      <c r="A1048548" s="593"/>
      <c r="B1048548" s="593"/>
      <c r="C1048548" s="593"/>
      <c r="D1048548" s="593"/>
      <c r="E1048548" s="593"/>
      <c r="F1048548" s="593"/>
      <c r="G1048548" s="593"/>
      <c r="H1048548" s="593"/>
      <c r="I1048548" s="244"/>
      <c r="J1048548" s="244"/>
      <c r="K1048548" s="244"/>
      <c r="L1048548" s="244"/>
      <c r="M1048548" s="244"/>
      <c r="N1048548" s="244"/>
      <c r="O1048548" s="244"/>
      <c r="P1048548" s="244"/>
    </row>
    <row r="1048549" spans="1:16">
      <c r="A1048549" s="593"/>
      <c r="B1048549" s="593"/>
      <c r="C1048549" s="593"/>
      <c r="D1048549" s="593"/>
      <c r="E1048549" s="593"/>
      <c r="F1048549" s="593"/>
      <c r="G1048549" s="593"/>
      <c r="H1048549" s="593"/>
      <c r="I1048549" s="244"/>
      <c r="J1048549" s="244"/>
      <c r="K1048549" s="244"/>
      <c r="L1048549" s="244"/>
      <c r="M1048549" s="244"/>
      <c r="N1048549" s="244"/>
      <c r="O1048549" s="244"/>
      <c r="P1048549" s="244"/>
    </row>
    <row r="1048550" spans="1:16">
      <c r="A1048550" s="593"/>
      <c r="B1048550" s="593"/>
      <c r="C1048550" s="593"/>
      <c r="D1048550" s="593"/>
      <c r="E1048550" s="593"/>
      <c r="F1048550" s="593"/>
      <c r="G1048550" s="593"/>
      <c r="H1048550" s="593"/>
      <c r="I1048550" s="244"/>
      <c r="J1048550" s="244"/>
      <c r="K1048550" s="244"/>
      <c r="L1048550" s="244"/>
      <c r="M1048550" s="244"/>
      <c r="N1048550" s="244"/>
      <c r="O1048550" s="244"/>
      <c r="P1048550" s="244"/>
    </row>
    <row r="1048551" spans="1:16" ht="15.75">
      <c r="A1048551" s="593"/>
      <c r="B1048551" s="636"/>
      <c r="C1048551" s="636"/>
      <c r="D1048551" s="593"/>
      <c r="E1048551" s="593"/>
      <c r="F1048551" s="593"/>
      <c r="G1048551" s="593"/>
      <c r="H1048551" s="593"/>
      <c r="I1048551" s="244"/>
      <c r="J1048551" s="244"/>
      <c r="K1048551" s="244"/>
      <c r="L1048551" s="244"/>
      <c r="M1048551" s="244"/>
      <c r="N1048551" s="244"/>
      <c r="O1048551" s="244"/>
      <c r="P1048551" s="244"/>
    </row>
    <row r="1048552" spans="1:16">
      <c r="A1048552" s="670"/>
      <c r="B1048552" s="671"/>
      <c r="C1048552" s="671"/>
      <c r="D1048552" s="593"/>
      <c r="E1048552" s="593"/>
      <c r="F1048552" s="593"/>
      <c r="G1048552" s="593"/>
      <c r="H1048552" s="593"/>
      <c r="I1048552" s="244"/>
      <c r="J1048552" s="244"/>
      <c r="K1048552" s="244"/>
      <c r="L1048552" s="244"/>
      <c r="M1048552" s="244"/>
      <c r="N1048552" s="244"/>
      <c r="O1048552" s="244"/>
      <c r="P1048552" s="244"/>
    </row>
    <row r="1048553" spans="1:16">
      <c r="A1048553" s="670"/>
      <c r="B1048553" s="671"/>
      <c r="C1048553" s="671"/>
      <c r="D1048553" s="593"/>
      <c r="E1048553" s="593"/>
      <c r="F1048553" s="593"/>
      <c r="G1048553" s="593"/>
      <c r="H1048553" s="593"/>
      <c r="I1048553" s="244"/>
      <c r="J1048553" s="244"/>
      <c r="K1048553" s="244"/>
      <c r="L1048553" s="244"/>
      <c r="M1048553" s="244"/>
      <c r="N1048553" s="244"/>
      <c r="O1048553" s="244"/>
      <c r="P1048553" s="244"/>
    </row>
    <row r="1048554" spans="1:16">
      <c r="A1048554" s="670"/>
      <c r="B1048554" s="671"/>
      <c r="C1048554" s="671"/>
      <c r="D1048554" s="593"/>
      <c r="E1048554" s="593"/>
      <c r="F1048554" s="593"/>
      <c r="G1048554" s="593"/>
      <c r="H1048554" s="593"/>
      <c r="I1048554" s="244"/>
      <c r="J1048554" s="244"/>
      <c r="K1048554" s="244"/>
      <c r="L1048554" s="244"/>
      <c r="M1048554" s="244"/>
      <c r="N1048554" s="244"/>
      <c r="O1048554" s="244"/>
      <c r="P1048554" s="244"/>
    </row>
    <row r="1048555" spans="1:16">
      <c r="A1048555" s="670"/>
      <c r="B1048555" s="671"/>
      <c r="C1048555" s="671"/>
      <c r="D1048555" s="593"/>
      <c r="E1048555" s="593"/>
      <c r="F1048555" s="593"/>
      <c r="G1048555" s="593"/>
      <c r="H1048555" s="593"/>
      <c r="I1048555" s="244"/>
      <c r="J1048555" s="244"/>
      <c r="K1048555" s="244"/>
      <c r="L1048555" s="244"/>
      <c r="M1048555" s="244"/>
      <c r="N1048555" s="244"/>
      <c r="O1048555" s="244"/>
      <c r="P1048555" s="244"/>
    </row>
    <row r="1048556" spans="1:16">
      <c r="A1048556" s="670"/>
      <c r="B1048556" s="671" t="s">
        <v>168</v>
      </c>
      <c r="C1048556" s="671" t="s">
        <v>167</v>
      </c>
      <c r="D1048556" s="593"/>
      <c r="E1048556" s="593"/>
      <c r="F1048556" s="593"/>
      <c r="G1048556" s="593"/>
      <c r="H1048556" s="593"/>
      <c r="I1048556" s="244"/>
      <c r="J1048556" s="244"/>
      <c r="K1048556" s="244"/>
      <c r="L1048556" s="244"/>
      <c r="M1048556" s="244"/>
      <c r="N1048556" s="244"/>
      <c r="O1048556" s="244"/>
      <c r="P1048556" s="244"/>
    </row>
    <row r="1048557" spans="1:16" ht="15" customHeight="1">
      <c r="A1048557" s="668" t="s">
        <v>487</v>
      </c>
      <c r="B1048557" s="671">
        <f>(K19/$K$18)*100</f>
        <v>2.0618556701030926</v>
      </c>
      <c r="C1048557" s="671">
        <f>(K13/$K$12)*100</f>
        <v>3.9682539682539679</v>
      </c>
      <c r="D1048557" s="593"/>
      <c r="E1048557" s="593"/>
      <c r="F1048557" s="593"/>
      <c r="G1048557" s="593"/>
      <c r="H1048557" s="593"/>
      <c r="I1048557" s="244"/>
      <c r="J1048557" s="244"/>
      <c r="K1048557" s="244"/>
      <c r="L1048557" s="244"/>
      <c r="M1048557" s="244"/>
      <c r="N1048557" s="244"/>
      <c r="O1048557" s="244"/>
      <c r="P1048557" s="244"/>
    </row>
    <row r="1048558" spans="1:16" ht="15" customHeight="1">
      <c r="A1048558" s="668" t="s">
        <v>488</v>
      </c>
      <c r="B1048558" s="593">
        <f>(K20/$K$18)*100</f>
        <v>24.742268041237114</v>
      </c>
      <c r="C1048558" s="593">
        <f>(K14/$K$12)*100</f>
        <v>22.222222222222221</v>
      </c>
      <c r="D1048558" s="593"/>
      <c r="E1048558" s="593"/>
      <c r="F1048558" s="593"/>
      <c r="G1048558" s="593"/>
      <c r="H1048558" s="593"/>
      <c r="I1048558" s="244"/>
      <c r="J1048558" s="244"/>
      <c r="K1048558" s="244"/>
      <c r="L1048558" s="244"/>
      <c r="M1048558" s="244"/>
      <c r="N1048558" s="244"/>
      <c r="O1048558" s="244"/>
      <c r="P1048558" s="244"/>
    </row>
    <row r="1048559" spans="1:16" ht="15" customHeight="1">
      <c r="A1048559" s="668" t="s">
        <v>489</v>
      </c>
      <c r="B1048559" s="593">
        <f>(K21/$K$18)*100</f>
        <v>58.762886597938149</v>
      </c>
      <c r="C1048559" s="593">
        <f>(K15/$K$12)*100</f>
        <v>41.269841269841265</v>
      </c>
      <c r="D1048559" s="593"/>
      <c r="E1048559" s="593"/>
      <c r="F1048559" s="593"/>
      <c r="G1048559" s="593"/>
      <c r="H1048559" s="593"/>
      <c r="I1048559" s="244"/>
      <c r="J1048559" s="244"/>
      <c r="K1048559" s="244"/>
      <c r="L1048559" s="244"/>
      <c r="M1048559" s="244"/>
      <c r="N1048559" s="244"/>
      <c r="O1048559" s="244"/>
      <c r="P1048559" s="244"/>
    </row>
    <row r="1048560" spans="1:16" ht="15" customHeight="1">
      <c r="A1048560" s="668" t="s">
        <v>490</v>
      </c>
      <c r="B1048560" s="593">
        <f>(K22/$K$18)*100</f>
        <v>14.432989690721648</v>
      </c>
      <c r="C1048560" s="593">
        <f>(K16/$K$12)*100</f>
        <v>28.571428571428569</v>
      </c>
      <c r="D1048560" s="593"/>
      <c r="E1048560" s="593"/>
      <c r="F1048560" s="593"/>
      <c r="G1048560" s="593"/>
      <c r="H1048560" s="593"/>
      <c r="I1048560" s="244"/>
      <c r="J1048560" s="244"/>
      <c r="K1048560" s="244"/>
      <c r="L1048560" s="244"/>
      <c r="M1048560" s="244"/>
      <c r="N1048560" s="244"/>
      <c r="O1048560" s="244"/>
      <c r="P1048560" s="244"/>
    </row>
    <row r="1048561" spans="1:16" ht="15" customHeight="1">
      <c r="A1048561" s="668" t="s">
        <v>491</v>
      </c>
      <c r="B1048561" s="593">
        <f>(K23/$K$18)*100</f>
        <v>0</v>
      </c>
      <c r="C1048561" s="593">
        <f>(K17/$K$12)*100</f>
        <v>3.9682539682539679</v>
      </c>
      <c r="D1048561" s="593"/>
      <c r="E1048561" s="593"/>
      <c r="F1048561" s="593"/>
      <c r="G1048561" s="593"/>
      <c r="H1048561" s="593"/>
      <c r="I1048561" s="244"/>
      <c r="J1048561" s="244"/>
      <c r="K1048561" s="244"/>
      <c r="L1048561" s="244"/>
      <c r="M1048561" s="244"/>
      <c r="N1048561" s="244"/>
      <c r="O1048561" s="244"/>
      <c r="P1048561" s="244"/>
    </row>
    <row r="1048562" spans="1:16" ht="15" customHeight="1">
      <c r="A1048562" s="668" t="s">
        <v>102</v>
      </c>
      <c r="B1048562" s="593" t="e">
        <f>(#REF!/$K$18)*100</f>
        <v>#REF!</v>
      </c>
      <c r="C1048562" s="593" t="e">
        <f>(#REF!/$K$12)*100</f>
        <v>#REF!</v>
      </c>
      <c r="D1048562" s="593"/>
      <c r="E1048562" s="593"/>
      <c r="F1048562" s="593"/>
      <c r="G1048562" s="593"/>
      <c r="H1048562" s="593"/>
      <c r="I1048562" s="244"/>
      <c r="J1048562" s="244"/>
      <c r="K1048562" s="244"/>
      <c r="L1048562" s="244"/>
      <c r="M1048562" s="244"/>
      <c r="N1048562" s="244"/>
      <c r="O1048562" s="244"/>
      <c r="P1048562" s="244"/>
    </row>
    <row r="1048563" spans="1:16">
      <c r="A1048563" s="593"/>
      <c r="B1048563" s="593"/>
      <c r="C1048563" s="593"/>
      <c r="D1048563" s="593"/>
      <c r="E1048563" s="593"/>
      <c r="F1048563" s="593"/>
      <c r="G1048563" s="593"/>
      <c r="H1048563" s="593"/>
      <c r="I1048563" s="244"/>
      <c r="J1048563" s="244"/>
      <c r="K1048563" s="244"/>
      <c r="L1048563" s="244"/>
      <c r="M1048563" s="244"/>
      <c r="N1048563" s="244"/>
      <c r="O1048563" s="244"/>
      <c r="P1048563" s="244"/>
    </row>
    <row r="1048564" spans="1:16">
      <c r="A1048564" s="593"/>
      <c r="B1048564" s="593"/>
      <c r="C1048564" s="593"/>
      <c r="D1048564" s="593"/>
      <c r="E1048564" s="593"/>
      <c r="F1048564" s="593"/>
      <c r="G1048564" s="593"/>
      <c r="H1048564" s="593"/>
      <c r="I1048564" s="244"/>
      <c r="J1048564" s="244"/>
      <c r="K1048564" s="244"/>
      <c r="L1048564" s="244"/>
      <c r="M1048564" s="244"/>
      <c r="N1048564" s="244"/>
      <c r="O1048564" s="244"/>
      <c r="P1048564" s="244"/>
    </row>
    <row r="1048565" spans="1:16">
      <c r="A1048565" s="593"/>
      <c r="B1048565" s="593"/>
      <c r="C1048565" s="593"/>
      <c r="D1048565" s="593"/>
      <c r="E1048565" s="593"/>
      <c r="F1048565" s="593"/>
      <c r="G1048565" s="593"/>
      <c r="H1048565" s="593"/>
      <c r="I1048565" s="244"/>
      <c r="J1048565" s="244"/>
      <c r="K1048565" s="244"/>
      <c r="L1048565" s="244"/>
      <c r="M1048565" s="244"/>
      <c r="N1048565" s="244"/>
      <c r="O1048565" s="244"/>
      <c r="P1048565" s="244"/>
    </row>
    <row r="1048566" spans="1:16">
      <c r="A1048566" s="244"/>
      <c r="B1048566" s="244"/>
      <c r="C1048566" s="244"/>
      <c r="D1048566" s="244"/>
      <c r="E1048566" s="244"/>
      <c r="F1048566" s="244"/>
      <c r="G1048566" s="244"/>
      <c r="H1048566" s="244"/>
      <c r="I1048566" s="244"/>
      <c r="J1048566" s="244"/>
      <c r="K1048566" s="244"/>
      <c r="L1048566" s="244"/>
      <c r="M1048566" s="244"/>
      <c r="N1048566" s="244"/>
      <c r="O1048566" s="244"/>
      <c r="P1048566" s="244"/>
    </row>
    <row r="1048567" spans="1:16">
      <c r="A1048567" s="244"/>
      <c r="B1048567" s="244"/>
      <c r="C1048567" s="244"/>
      <c r="D1048567" s="244"/>
      <c r="E1048567" s="244"/>
      <c r="F1048567" s="244"/>
      <c r="G1048567" s="244"/>
      <c r="H1048567" s="244"/>
      <c r="I1048567" s="244"/>
      <c r="J1048567" s="244"/>
      <c r="K1048567" s="244"/>
      <c r="L1048567" s="244"/>
      <c r="M1048567" s="244"/>
      <c r="N1048567" s="244"/>
      <c r="O1048567" s="244"/>
      <c r="P1048567" s="244"/>
    </row>
    <row r="1048568" spans="1:16">
      <c r="A1048568" s="244"/>
      <c r="B1048568" s="244"/>
      <c r="C1048568" s="244"/>
      <c r="D1048568" s="244"/>
      <c r="E1048568" s="244"/>
      <c r="F1048568" s="244"/>
      <c r="G1048568" s="244"/>
      <c r="H1048568" s="244"/>
      <c r="I1048568" s="244"/>
      <c r="J1048568" s="244"/>
      <c r="K1048568" s="244"/>
      <c r="L1048568" s="244"/>
      <c r="M1048568" s="244"/>
      <c r="N1048568" s="244"/>
      <c r="O1048568" s="244"/>
      <c r="P1048568" s="244"/>
    </row>
    <row r="1048569" spans="1:16">
      <c r="A1048569" s="244"/>
      <c r="B1048569" s="244"/>
      <c r="C1048569" s="244"/>
      <c r="D1048569" s="244"/>
      <c r="E1048569" s="244"/>
      <c r="F1048569" s="244"/>
      <c r="G1048569" s="244"/>
      <c r="H1048569" s="244"/>
      <c r="I1048569" s="244"/>
      <c r="J1048569" s="244"/>
      <c r="K1048569" s="244"/>
      <c r="L1048569" s="244"/>
      <c r="M1048569" s="244"/>
      <c r="N1048569" s="244"/>
      <c r="O1048569" s="244"/>
      <c r="P1048569" s="244"/>
    </row>
  </sheetData>
  <mergeCells count="5">
    <mergeCell ref="L1:L2"/>
    <mergeCell ref="A1:A2"/>
    <mergeCell ref="A4:A5"/>
    <mergeCell ref="L4:L5"/>
    <mergeCell ref="K4:K5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A892A-6C97-45C4-BC3D-C712F2EE608C}">
  <sheetPr>
    <tabColor rgb="FFDACFAA"/>
  </sheetPr>
  <dimension ref="A1:J1048522"/>
  <sheetViews>
    <sheetView showGridLines="0" rightToLeft="1" zoomScaleNormal="100" zoomScaleSheetLayoutView="100" workbookViewId="0"/>
  </sheetViews>
  <sheetFormatPr defaultColWidth="9.140625" defaultRowHeight="12.75"/>
  <cols>
    <col min="1" max="1" width="9.140625" style="3" customWidth="1"/>
    <col min="2" max="2" width="9.140625" style="2" customWidth="1"/>
    <col min="3" max="10" width="9.140625" style="3" customWidth="1"/>
    <col min="11" max="16384" width="9.140625" style="3"/>
  </cols>
  <sheetData>
    <row r="1" spans="1:10" ht="18" customHeight="1">
      <c r="A1" s="202" t="s">
        <v>385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1" customHeight="1">
      <c r="A2" s="320" t="s">
        <v>593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28.5">
      <c r="A3" s="278" t="s">
        <v>594</v>
      </c>
      <c r="B3" s="441"/>
      <c r="C3" s="441"/>
      <c r="D3" s="441"/>
      <c r="E3" s="441"/>
      <c r="F3" s="441"/>
      <c r="G3" s="441"/>
      <c r="H3" s="441"/>
      <c r="I3" s="441"/>
      <c r="J3" s="441"/>
    </row>
    <row r="1048516" spans="1:3" ht="15.75">
      <c r="A1048516" s="13"/>
      <c r="B1048516" s="80"/>
      <c r="C1048516" s="80"/>
    </row>
    <row r="1048517" spans="1:3">
      <c r="A1048517" s="184"/>
      <c r="B1048517" s="153"/>
      <c r="C1048517" s="153"/>
    </row>
    <row r="1048518" spans="1:3">
      <c r="A1048518" s="184"/>
      <c r="B1048518" s="153"/>
      <c r="C1048518" s="153"/>
    </row>
    <row r="1048519" spans="1:3">
      <c r="A1048519" s="184"/>
      <c r="B1048519" s="153"/>
      <c r="C1048519" s="153"/>
    </row>
    <row r="1048520" spans="1:3">
      <c r="A1048520" s="184"/>
      <c r="B1048520" s="153"/>
      <c r="C1048520" s="153"/>
    </row>
    <row r="1048521" spans="1:3">
      <c r="A1048521" s="184"/>
      <c r="B1048521" s="153"/>
      <c r="C1048521" s="153"/>
    </row>
    <row r="1048522" spans="1:3">
      <c r="A1048522" s="184"/>
      <c r="B1048522" s="3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D903-4F6B-4503-8524-D2FA506695B6}">
  <sheetPr>
    <tabColor rgb="FFDACFAA"/>
  </sheetPr>
  <dimension ref="A1:L35"/>
  <sheetViews>
    <sheetView showGridLines="0" rightToLeft="1" zoomScaleNormal="100" zoomScaleSheetLayoutView="100" workbookViewId="0">
      <selection activeCell="M18" sqref="M18"/>
    </sheetView>
  </sheetViews>
  <sheetFormatPr defaultColWidth="9.140625" defaultRowHeight="12.75"/>
  <cols>
    <col min="1" max="7" width="9.140625" style="3" customWidth="1"/>
    <col min="8" max="16384" width="9.140625" style="3"/>
  </cols>
  <sheetData>
    <row r="1" spans="1:12" ht="18" customHeight="1">
      <c r="A1" s="202" t="s">
        <v>346</v>
      </c>
      <c r="B1" s="202"/>
      <c r="C1" s="202"/>
      <c r="D1" s="202"/>
      <c r="E1" s="202"/>
      <c r="F1" s="202"/>
      <c r="G1" s="202"/>
      <c r="H1" s="202"/>
      <c r="I1" s="202"/>
      <c r="J1" s="202"/>
      <c r="K1" s="4"/>
      <c r="L1" s="4"/>
    </row>
    <row r="2" spans="1:12" ht="21" customHeight="1">
      <c r="A2" s="320" t="s">
        <v>246</v>
      </c>
      <c r="B2" s="199"/>
      <c r="C2" s="199"/>
      <c r="D2" s="199"/>
      <c r="E2" s="199"/>
      <c r="F2" s="199"/>
      <c r="G2" s="199"/>
      <c r="H2" s="199"/>
      <c r="I2" s="199"/>
      <c r="J2" s="199"/>
      <c r="K2" s="4"/>
      <c r="L2" s="4"/>
    </row>
    <row r="3" spans="1:12" ht="21" customHeight="1">
      <c r="A3" s="277" t="s">
        <v>319</v>
      </c>
      <c r="B3" s="200"/>
      <c r="C3" s="200"/>
      <c r="D3" s="200"/>
      <c r="E3" s="200"/>
      <c r="F3" s="200"/>
      <c r="G3" s="200"/>
      <c r="H3" s="200"/>
      <c r="I3" s="200"/>
      <c r="J3" s="200"/>
      <c r="K3" s="4"/>
      <c r="L3" s="4"/>
    </row>
    <row r="4" spans="1:12">
      <c r="A4" s="18"/>
      <c r="B4" s="18"/>
      <c r="C4" s="18"/>
      <c r="D4" s="18"/>
      <c r="E4" s="18"/>
      <c r="F4" s="18"/>
      <c r="G4" s="18"/>
      <c r="K4" s="4"/>
    </row>
    <row r="5" spans="1:12">
      <c r="A5" s="18"/>
      <c r="B5" s="18"/>
      <c r="C5" s="18"/>
      <c r="D5" s="18"/>
      <c r="E5" s="18"/>
      <c r="F5" s="18"/>
      <c r="G5" s="18"/>
    </row>
    <row r="6" spans="1:12">
      <c r="A6" s="18"/>
      <c r="B6" s="18"/>
      <c r="C6" s="18"/>
      <c r="D6" s="18"/>
      <c r="E6" s="18"/>
      <c r="F6" s="18"/>
      <c r="G6" s="18"/>
    </row>
    <row r="7" spans="1:12">
      <c r="A7" s="18"/>
      <c r="B7" s="18"/>
      <c r="C7" s="18"/>
      <c r="D7" s="18"/>
      <c r="E7" s="18"/>
      <c r="F7" s="18"/>
      <c r="G7" s="18"/>
    </row>
    <row r="8" spans="1:12">
      <c r="A8" s="18"/>
      <c r="B8" s="18"/>
      <c r="C8" s="18"/>
      <c r="D8" s="18"/>
      <c r="E8" s="18"/>
      <c r="F8" s="18"/>
      <c r="G8" s="18"/>
    </row>
    <row r="9" spans="1:12">
      <c r="A9" s="18"/>
      <c r="B9" s="18"/>
      <c r="C9" s="18"/>
      <c r="D9" s="18"/>
      <c r="E9" s="18"/>
      <c r="F9" s="18"/>
      <c r="G9" s="18"/>
    </row>
    <row r="10" spans="1:12">
      <c r="A10" s="18"/>
      <c r="B10" s="18"/>
      <c r="C10" s="18"/>
      <c r="D10" s="18"/>
      <c r="E10" s="18"/>
      <c r="F10" s="18"/>
      <c r="G10" s="18"/>
    </row>
    <row r="11" spans="1:12">
      <c r="A11" s="18"/>
      <c r="B11" s="18"/>
      <c r="C11" s="18"/>
      <c r="D11" s="18"/>
      <c r="E11" s="18"/>
      <c r="F11" s="18"/>
      <c r="G11" s="18"/>
    </row>
    <row r="12" spans="1:12">
      <c r="A12" s="18"/>
      <c r="B12" s="18"/>
      <c r="C12" s="18"/>
      <c r="D12" s="18"/>
      <c r="E12" s="18"/>
      <c r="F12" s="18"/>
      <c r="G12" s="18"/>
    </row>
    <row r="13" spans="1:12">
      <c r="A13" s="18"/>
      <c r="B13" s="18"/>
      <c r="C13" s="18"/>
      <c r="D13" s="18"/>
      <c r="E13" s="18"/>
      <c r="F13" s="18"/>
      <c r="G13" s="18"/>
    </row>
    <row r="14" spans="1:12">
      <c r="A14" s="18"/>
      <c r="B14" s="18"/>
      <c r="C14" s="18"/>
      <c r="D14" s="18"/>
      <c r="E14" s="18"/>
      <c r="F14" s="18"/>
      <c r="G14" s="18"/>
    </row>
    <row r="15" spans="1:12">
      <c r="A15" s="18"/>
      <c r="B15" s="18"/>
      <c r="C15" s="18"/>
      <c r="D15" s="18"/>
      <c r="E15" s="18"/>
      <c r="F15" s="18"/>
      <c r="G15" s="18"/>
    </row>
    <row r="16" spans="1:12">
      <c r="A16" s="18"/>
      <c r="B16" s="18"/>
      <c r="C16" s="18"/>
      <c r="D16" s="18"/>
      <c r="E16" s="18"/>
      <c r="F16" s="18"/>
      <c r="G16" s="18"/>
    </row>
    <row r="17" spans="1:12">
      <c r="A17" s="18"/>
      <c r="B17" s="18"/>
      <c r="C17" s="18"/>
      <c r="D17" s="18"/>
      <c r="E17" s="18"/>
      <c r="F17" s="18"/>
      <c r="G17" s="18"/>
    </row>
    <row r="18" spans="1:12">
      <c r="A18" s="18"/>
      <c r="B18" s="18"/>
      <c r="C18" s="18"/>
      <c r="D18" s="18"/>
      <c r="E18" s="18"/>
      <c r="F18" s="18"/>
      <c r="G18" s="18"/>
    </row>
    <row r="19" spans="1:12">
      <c r="A19" s="18"/>
      <c r="B19" s="18"/>
      <c r="C19" s="18"/>
      <c r="D19" s="18"/>
      <c r="E19" s="18"/>
      <c r="F19" s="18"/>
      <c r="G19" s="18"/>
    </row>
    <row r="20" spans="1:12">
      <c r="A20" s="18"/>
      <c r="B20" s="18"/>
      <c r="C20" s="18"/>
      <c r="D20" s="18"/>
      <c r="E20" s="18"/>
      <c r="F20" s="18"/>
      <c r="G20" s="18"/>
    </row>
    <row r="21" spans="1:12">
      <c r="A21" s="18"/>
      <c r="B21" s="18"/>
      <c r="C21" s="18"/>
      <c r="D21" s="18"/>
      <c r="E21" s="18"/>
      <c r="F21" s="18"/>
      <c r="G21" s="18"/>
    </row>
    <row r="22" spans="1:12" ht="18" customHeight="1">
      <c r="A22" s="202" t="s">
        <v>347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2" ht="21" customHeight="1">
      <c r="A23" s="320" t="s">
        <v>247</v>
      </c>
      <c r="B23" s="199"/>
      <c r="C23" s="199"/>
      <c r="D23" s="199"/>
      <c r="E23" s="199"/>
      <c r="F23" s="199"/>
      <c r="G23" s="199"/>
      <c r="H23" s="199"/>
      <c r="I23" s="199"/>
      <c r="J23" s="199"/>
    </row>
    <row r="24" spans="1:12" ht="21" customHeight="1">
      <c r="A24" s="277" t="s">
        <v>318</v>
      </c>
      <c r="B24" s="200"/>
      <c r="C24" s="200"/>
      <c r="D24" s="200"/>
      <c r="E24" s="200"/>
      <c r="F24" s="200"/>
      <c r="G24" s="200"/>
      <c r="H24" s="200"/>
      <c r="I24" s="200"/>
      <c r="J24" s="200"/>
      <c r="K24" s="4"/>
      <c r="L24" s="4"/>
    </row>
    <row r="25" spans="1:12">
      <c r="G25" s="74"/>
    </row>
    <row r="26" spans="1:12">
      <c r="G26" s="74"/>
    </row>
    <row r="27" spans="1:12">
      <c r="G27" s="74"/>
    </row>
    <row r="28" spans="1:12">
      <c r="G28" s="74"/>
    </row>
    <row r="29" spans="1:12">
      <c r="G29" s="74"/>
    </row>
    <row r="30" spans="1:12">
      <c r="G30" s="74"/>
    </row>
    <row r="31" spans="1:12">
      <c r="G31" s="74"/>
    </row>
    <row r="32" spans="1:12">
      <c r="G32" s="74"/>
    </row>
    <row r="33" spans="7:7">
      <c r="G33" s="74"/>
    </row>
    <row r="34" spans="7:7">
      <c r="G34" s="74"/>
    </row>
    <row r="35" spans="7:7">
      <c r="G35" s="74"/>
    </row>
  </sheetData>
  <printOptions horizontalCentered="1"/>
  <pageMargins left="0.3" right="0.3" top="1.5" bottom="1" header="0" footer="0"/>
  <pageSetup paperSize="9" fitToWidth="0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1048569"/>
  <sheetViews>
    <sheetView showGridLines="0" rightToLeft="1" zoomScaleNormal="100" zoomScaleSheetLayoutView="100" workbookViewId="0">
      <selection activeCell="B1" sqref="B1"/>
    </sheetView>
  </sheetViews>
  <sheetFormatPr defaultColWidth="9.140625" defaultRowHeight="12.75"/>
  <cols>
    <col min="1" max="1" width="18.7109375" style="3" customWidth="1"/>
    <col min="2" max="13" width="5.28515625" style="3" customWidth="1"/>
    <col min="14" max="14" width="10" style="3" customWidth="1"/>
    <col min="15" max="15" width="9.140625" style="3"/>
    <col min="16" max="16" width="5" style="3" bestFit="1" customWidth="1"/>
    <col min="17" max="17" width="10.7109375" style="3" bestFit="1" customWidth="1"/>
    <col min="18" max="16384" width="9.140625" style="3"/>
  </cols>
  <sheetData>
    <row r="1" spans="1:28" ht="23.25">
      <c r="A1" s="680" t="s">
        <v>309</v>
      </c>
      <c r="B1" s="305" t="s">
        <v>304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681" t="s">
        <v>392</v>
      </c>
      <c r="N1" s="681"/>
      <c r="O1" s="61"/>
    </row>
    <row r="2" spans="1:28" ht="18" customHeight="1">
      <c r="A2" s="680"/>
      <c r="B2" s="306" t="s">
        <v>305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681"/>
      <c r="N2" s="681"/>
      <c r="O2" s="61"/>
    </row>
    <row r="3" spans="1:28" s="5" customFormat="1" ht="14.25">
      <c r="A3" s="21"/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61"/>
    </row>
    <row r="4" spans="1:28" s="5" customFormat="1" ht="18.75">
      <c r="A4" s="689" t="s">
        <v>331</v>
      </c>
      <c r="B4" s="95" t="s">
        <v>49</v>
      </c>
      <c r="C4" s="96"/>
      <c r="D4" s="96"/>
      <c r="E4" s="89"/>
      <c r="F4" s="89"/>
      <c r="G4" s="89"/>
      <c r="H4" s="89"/>
      <c r="I4" s="89"/>
      <c r="J4" s="89"/>
      <c r="K4" s="688" t="s">
        <v>130</v>
      </c>
      <c r="L4" s="688"/>
      <c r="M4" s="688"/>
      <c r="N4" s="687" t="s">
        <v>217</v>
      </c>
    </row>
    <row r="5" spans="1:28" s="5" customFormat="1" ht="32.1" customHeight="1">
      <c r="A5" s="689"/>
      <c r="B5" s="463" t="s">
        <v>393</v>
      </c>
      <c r="C5" s="463" t="s">
        <v>395</v>
      </c>
      <c r="D5" s="463" t="s">
        <v>397</v>
      </c>
      <c r="E5" s="463" t="s">
        <v>399</v>
      </c>
      <c r="F5" s="463" t="s">
        <v>401</v>
      </c>
      <c r="G5" s="463" t="s">
        <v>403</v>
      </c>
      <c r="H5" s="463" t="s">
        <v>405</v>
      </c>
      <c r="I5" s="463" t="s">
        <v>407</v>
      </c>
      <c r="J5" s="463" t="s">
        <v>418</v>
      </c>
      <c r="K5" s="463" t="s">
        <v>409</v>
      </c>
      <c r="L5" s="463" t="s">
        <v>411</v>
      </c>
      <c r="M5" s="464" t="s">
        <v>413</v>
      </c>
      <c r="N5" s="687"/>
    </row>
    <row r="6" spans="1:28" s="61" customFormat="1" ht="20.100000000000001" customHeight="1">
      <c r="A6" s="690"/>
      <c r="B6" s="462" t="s">
        <v>394</v>
      </c>
      <c r="C6" s="462" t="s">
        <v>396</v>
      </c>
      <c r="D6" s="462" t="s">
        <v>398</v>
      </c>
      <c r="E6" s="460" t="s">
        <v>400</v>
      </c>
      <c r="F6" s="462" t="s">
        <v>402</v>
      </c>
      <c r="G6" s="462" t="s">
        <v>404</v>
      </c>
      <c r="H6" s="462" t="s">
        <v>406</v>
      </c>
      <c r="I6" s="462" t="s">
        <v>415</v>
      </c>
      <c r="J6" s="462" t="s">
        <v>408</v>
      </c>
      <c r="K6" s="462" t="s">
        <v>410</v>
      </c>
      <c r="L6" s="462" t="s">
        <v>412</v>
      </c>
      <c r="M6" s="461" t="s">
        <v>414</v>
      </c>
      <c r="N6" s="687"/>
    </row>
    <row r="7" spans="1:28" s="61" customFormat="1" ht="21" customHeight="1">
      <c r="A7" s="512">
        <v>2021</v>
      </c>
      <c r="B7" s="281">
        <f t="shared" ref="B7:N7" si="0">SUM(B8:B9)</f>
        <v>716</v>
      </c>
      <c r="C7" s="281">
        <f t="shared" si="0"/>
        <v>670</v>
      </c>
      <c r="D7" s="281">
        <f t="shared" si="0"/>
        <v>617</v>
      </c>
      <c r="E7" s="281">
        <f t="shared" si="0"/>
        <v>496</v>
      </c>
      <c r="F7" s="281">
        <f t="shared" si="0"/>
        <v>370</v>
      </c>
      <c r="G7" s="281">
        <f t="shared" si="0"/>
        <v>453</v>
      </c>
      <c r="H7" s="281">
        <f t="shared" si="0"/>
        <v>751</v>
      </c>
      <c r="I7" s="281">
        <f t="shared" si="0"/>
        <v>410</v>
      </c>
      <c r="J7" s="281">
        <f t="shared" si="0"/>
        <v>353</v>
      </c>
      <c r="K7" s="281">
        <f t="shared" si="0"/>
        <v>529</v>
      </c>
      <c r="L7" s="281">
        <f t="shared" si="0"/>
        <v>511</v>
      </c>
      <c r="M7" s="281">
        <f t="shared" si="0"/>
        <v>493</v>
      </c>
      <c r="N7" s="281">
        <f t="shared" si="0"/>
        <v>6369</v>
      </c>
      <c r="O7" s="656"/>
    </row>
    <row r="8" spans="1:28" s="1" customFormat="1" ht="18" customHeight="1">
      <c r="A8" s="520" t="s">
        <v>416</v>
      </c>
      <c r="B8" s="515">
        <v>629</v>
      </c>
      <c r="C8" s="515">
        <v>588</v>
      </c>
      <c r="D8" s="516">
        <v>529</v>
      </c>
      <c r="E8" s="515">
        <v>446</v>
      </c>
      <c r="F8" s="515">
        <v>323</v>
      </c>
      <c r="G8" s="515">
        <v>380</v>
      </c>
      <c r="H8" s="515">
        <v>686</v>
      </c>
      <c r="I8" s="515">
        <v>334</v>
      </c>
      <c r="J8" s="515">
        <v>276</v>
      </c>
      <c r="K8" s="515">
        <v>435</v>
      </c>
      <c r="L8" s="515">
        <v>435</v>
      </c>
      <c r="M8" s="517">
        <v>418</v>
      </c>
      <c r="N8" s="518">
        <f>SUM(B8:M8)</f>
        <v>5479</v>
      </c>
      <c r="O8" s="656"/>
      <c r="AB8" s="3"/>
    </row>
    <row r="9" spans="1:28" s="1" customFormat="1" ht="18" customHeight="1">
      <c r="A9" s="521" t="s">
        <v>417</v>
      </c>
      <c r="B9" s="104">
        <v>87</v>
      </c>
      <c r="C9" s="104">
        <v>82</v>
      </c>
      <c r="D9" s="465">
        <v>88</v>
      </c>
      <c r="E9" s="519">
        <v>50</v>
      </c>
      <c r="F9" s="104">
        <v>47</v>
      </c>
      <c r="G9" s="104">
        <v>73</v>
      </c>
      <c r="H9" s="104">
        <v>65</v>
      </c>
      <c r="I9" s="104">
        <v>76</v>
      </c>
      <c r="J9" s="519">
        <v>77</v>
      </c>
      <c r="K9" s="104">
        <v>94</v>
      </c>
      <c r="L9" s="104">
        <v>76</v>
      </c>
      <c r="M9" s="104">
        <v>75</v>
      </c>
      <c r="N9" s="104">
        <f>SUM(B9:M9)</f>
        <v>890</v>
      </c>
      <c r="O9" s="656"/>
      <c r="AB9" s="3"/>
    </row>
    <row r="10" spans="1:28" s="61" customFormat="1" ht="21" customHeight="1">
      <c r="A10" s="513">
        <v>2020</v>
      </c>
      <c r="B10" s="514">
        <f t="shared" ref="B10:M10" si="1">SUM(B11:B12)</f>
        <v>484</v>
      </c>
      <c r="C10" s="514">
        <f t="shared" si="1"/>
        <v>569</v>
      </c>
      <c r="D10" s="514">
        <f t="shared" si="1"/>
        <v>495</v>
      </c>
      <c r="E10" s="514">
        <f t="shared" si="1"/>
        <v>357</v>
      </c>
      <c r="F10" s="514">
        <f t="shared" si="1"/>
        <v>258</v>
      </c>
      <c r="G10" s="514">
        <f t="shared" si="1"/>
        <v>482</v>
      </c>
      <c r="H10" s="514">
        <f t="shared" si="1"/>
        <v>642</v>
      </c>
      <c r="I10" s="514">
        <f t="shared" si="1"/>
        <v>811</v>
      </c>
      <c r="J10" s="514">
        <f t="shared" si="1"/>
        <v>286</v>
      </c>
      <c r="K10" s="514">
        <f t="shared" si="1"/>
        <v>479</v>
      </c>
      <c r="L10" s="514">
        <f t="shared" si="1"/>
        <v>605</v>
      </c>
      <c r="M10" s="514">
        <f t="shared" si="1"/>
        <v>558</v>
      </c>
      <c r="N10" s="514">
        <f>SUM(N11:N12)</f>
        <v>6026</v>
      </c>
      <c r="O10" s="656"/>
    </row>
    <row r="11" spans="1:28" s="1" customFormat="1" ht="18" customHeight="1">
      <c r="A11" s="520" t="s">
        <v>416</v>
      </c>
      <c r="B11" s="515">
        <v>403</v>
      </c>
      <c r="C11" s="515">
        <v>492</v>
      </c>
      <c r="D11" s="516">
        <v>438</v>
      </c>
      <c r="E11" s="515">
        <v>336</v>
      </c>
      <c r="F11" s="515">
        <v>243</v>
      </c>
      <c r="G11" s="515">
        <v>455</v>
      </c>
      <c r="H11" s="515">
        <v>603</v>
      </c>
      <c r="I11" s="515">
        <v>777</v>
      </c>
      <c r="J11" s="515">
        <v>240</v>
      </c>
      <c r="K11" s="515">
        <v>428</v>
      </c>
      <c r="L11" s="515">
        <v>566</v>
      </c>
      <c r="M11" s="517">
        <v>505</v>
      </c>
      <c r="N11" s="518">
        <f>SUM(B11:M11)</f>
        <v>5486</v>
      </c>
      <c r="O11" s="656"/>
      <c r="AB11" s="3"/>
    </row>
    <row r="12" spans="1:28" s="1" customFormat="1" ht="18" customHeight="1">
      <c r="A12" s="521" t="s">
        <v>417</v>
      </c>
      <c r="B12" s="104">
        <v>81</v>
      </c>
      <c r="C12" s="104">
        <v>77</v>
      </c>
      <c r="D12" s="465">
        <v>57</v>
      </c>
      <c r="E12" s="519">
        <v>21</v>
      </c>
      <c r="F12" s="104">
        <v>15</v>
      </c>
      <c r="G12" s="104">
        <v>27</v>
      </c>
      <c r="H12" s="104">
        <v>39</v>
      </c>
      <c r="I12" s="104">
        <v>34</v>
      </c>
      <c r="J12" s="519">
        <v>46</v>
      </c>
      <c r="K12" s="104">
        <v>51</v>
      </c>
      <c r="L12" s="104">
        <v>39</v>
      </c>
      <c r="M12" s="104">
        <v>53</v>
      </c>
      <c r="N12" s="104">
        <f>SUM(B12:M12)</f>
        <v>540</v>
      </c>
      <c r="O12" s="656"/>
      <c r="AB12" s="3"/>
    </row>
    <row r="13" spans="1:28" s="61" customFormat="1" ht="21" customHeight="1">
      <c r="A13" s="513">
        <v>2019</v>
      </c>
      <c r="B13" s="514">
        <f t="shared" ref="B13:M13" si="2">SUM(B14:B15)</f>
        <v>552</v>
      </c>
      <c r="C13" s="514">
        <f t="shared" si="2"/>
        <v>505</v>
      </c>
      <c r="D13" s="514">
        <f t="shared" si="2"/>
        <v>545</v>
      </c>
      <c r="E13" s="514">
        <f t="shared" si="2"/>
        <v>594</v>
      </c>
      <c r="F13" s="514">
        <f t="shared" si="2"/>
        <v>319</v>
      </c>
      <c r="G13" s="514">
        <f t="shared" si="2"/>
        <v>479</v>
      </c>
      <c r="H13" s="514">
        <f t="shared" si="2"/>
        <v>594</v>
      </c>
      <c r="I13" s="514">
        <f t="shared" si="2"/>
        <v>533</v>
      </c>
      <c r="J13" s="514">
        <f t="shared" si="2"/>
        <v>285</v>
      </c>
      <c r="K13" s="514">
        <f t="shared" si="2"/>
        <v>225</v>
      </c>
      <c r="L13" s="514">
        <f t="shared" si="2"/>
        <v>466</v>
      </c>
      <c r="M13" s="514">
        <f t="shared" si="2"/>
        <v>427</v>
      </c>
      <c r="N13" s="514">
        <f>SUM(N14:N15)</f>
        <v>5524</v>
      </c>
      <c r="O13" s="656"/>
    </row>
    <row r="14" spans="1:28" ht="18" customHeight="1">
      <c r="A14" s="520" t="s">
        <v>416</v>
      </c>
      <c r="B14" s="515">
        <v>452</v>
      </c>
      <c r="C14" s="515">
        <v>415</v>
      </c>
      <c r="D14" s="516">
        <v>450</v>
      </c>
      <c r="E14" s="515">
        <v>516</v>
      </c>
      <c r="F14" s="515">
        <v>257</v>
      </c>
      <c r="G14" s="515">
        <v>386</v>
      </c>
      <c r="H14" s="515">
        <v>496</v>
      </c>
      <c r="I14" s="515">
        <v>440</v>
      </c>
      <c r="J14" s="515">
        <v>213</v>
      </c>
      <c r="K14" s="515">
        <v>165</v>
      </c>
      <c r="L14" s="515">
        <v>406</v>
      </c>
      <c r="M14" s="517">
        <v>369</v>
      </c>
      <c r="N14" s="518">
        <f>SUM(B14:M14)</f>
        <v>4565</v>
      </c>
      <c r="O14" s="656"/>
    </row>
    <row r="15" spans="1:28" ht="18" customHeight="1">
      <c r="A15" s="521" t="s">
        <v>417</v>
      </c>
      <c r="B15" s="104">
        <v>100</v>
      </c>
      <c r="C15" s="104">
        <v>90</v>
      </c>
      <c r="D15" s="465">
        <v>95</v>
      </c>
      <c r="E15" s="519">
        <v>78</v>
      </c>
      <c r="F15" s="104">
        <v>62</v>
      </c>
      <c r="G15" s="104">
        <v>93</v>
      </c>
      <c r="H15" s="104">
        <v>98</v>
      </c>
      <c r="I15" s="104">
        <v>93</v>
      </c>
      <c r="J15" s="519">
        <v>72</v>
      </c>
      <c r="K15" s="104">
        <v>60</v>
      </c>
      <c r="L15" s="104">
        <v>60</v>
      </c>
      <c r="M15" s="104">
        <v>58</v>
      </c>
      <c r="N15" s="104">
        <f>SUM(B15:M15)</f>
        <v>959</v>
      </c>
      <c r="O15" s="656"/>
    </row>
    <row r="16" spans="1:28" s="61" customFormat="1" ht="21" customHeight="1">
      <c r="A16" s="513">
        <v>2018</v>
      </c>
      <c r="B16" s="514">
        <f t="shared" ref="B16:M16" si="3">SUM(B17:B18)</f>
        <v>566</v>
      </c>
      <c r="C16" s="514">
        <f t="shared" si="3"/>
        <v>492</v>
      </c>
      <c r="D16" s="514">
        <f t="shared" si="3"/>
        <v>592</v>
      </c>
      <c r="E16" s="514">
        <f t="shared" si="3"/>
        <v>564</v>
      </c>
      <c r="F16" s="514">
        <f t="shared" si="3"/>
        <v>541</v>
      </c>
      <c r="G16" s="514">
        <f t="shared" si="3"/>
        <v>457</v>
      </c>
      <c r="H16" s="514">
        <f t="shared" si="3"/>
        <v>599</v>
      </c>
      <c r="I16" s="514">
        <f t="shared" si="3"/>
        <v>637</v>
      </c>
      <c r="J16" s="514">
        <f t="shared" si="3"/>
        <v>399</v>
      </c>
      <c r="K16" s="514">
        <f t="shared" si="3"/>
        <v>269</v>
      </c>
      <c r="L16" s="514">
        <f t="shared" si="3"/>
        <v>437</v>
      </c>
      <c r="M16" s="514">
        <f t="shared" si="3"/>
        <v>486</v>
      </c>
      <c r="N16" s="514">
        <f>SUM(N17:N18)</f>
        <v>6039</v>
      </c>
      <c r="O16" s="656"/>
    </row>
    <row r="17" spans="1:15" ht="18" customHeight="1">
      <c r="A17" s="520" t="s">
        <v>416</v>
      </c>
      <c r="B17" s="515">
        <v>432</v>
      </c>
      <c r="C17" s="515">
        <v>408</v>
      </c>
      <c r="D17" s="516">
        <v>483</v>
      </c>
      <c r="E17" s="515">
        <v>470</v>
      </c>
      <c r="F17" s="515">
        <v>466</v>
      </c>
      <c r="G17" s="515">
        <v>390</v>
      </c>
      <c r="H17" s="515">
        <v>510</v>
      </c>
      <c r="I17" s="515">
        <v>543</v>
      </c>
      <c r="J17" s="515">
        <v>325</v>
      </c>
      <c r="K17" s="515">
        <v>193</v>
      </c>
      <c r="L17" s="515">
        <v>382</v>
      </c>
      <c r="M17" s="517">
        <v>412</v>
      </c>
      <c r="N17" s="518">
        <f>SUM(B17:M17)</f>
        <v>5014</v>
      </c>
      <c r="O17" s="656"/>
    </row>
    <row r="18" spans="1:15" ht="18" customHeight="1">
      <c r="A18" s="521" t="s">
        <v>417</v>
      </c>
      <c r="B18" s="104">
        <v>134</v>
      </c>
      <c r="C18" s="104">
        <v>84</v>
      </c>
      <c r="D18" s="465">
        <v>109</v>
      </c>
      <c r="E18" s="519">
        <v>94</v>
      </c>
      <c r="F18" s="104">
        <v>75</v>
      </c>
      <c r="G18" s="104">
        <v>67</v>
      </c>
      <c r="H18" s="104">
        <v>89</v>
      </c>
      <c r="I18" s="104">
        <v>94</v>
      </c>
      <c r="J18" s="519">
        <v>74</v>
      </c>
      <c r="K18" s="104">
        <v>76</v>
      </c>
      <c r="L18" s="104">
        <v>55</v>
      </c>
      <c r="M18" s="104">
        <v>74</v>
      </c>
      <c r="N18" s="104">
        <f>SUM(B18:M18)</f>
        <v>1025</v>
      </c>
      <c r="O18" s="656"/>
    </row>
    <row r="19" spans="1:15" s="61" customFormat="1" ht="21" customHeight="1">
      <c r="A19" s="513">
        <v>2017</v>
      </c>
      <c r="B19" s="514">
        <f t="shared" ref="B19:M19" si="4">SUM(B20:B21)</f>
        <v>637</v>
      </c>
      <c r="C19" s="514">
        <f t="shared" si="4"/>
        <v>592</v>
      </c>
      <c r="D19" s="514">
        <f t="shared" si="4"/>
        <v>672</v>
      </c>
      <c r="E19" s="514">
        <f t="shared" si="4"/>
        <v>658</v>
      </c>
      <c r="F19" s="514">
        <f t="shared" si="4"/>
        <v>656</v>
      </c>
      <c r="G19" s="514">
        <f t="shared" si="4"/>
        <v>346</v>
      </c>
      <c r="H19" s="514">
        <f t="shared" si="4"/>
        <v>723</v>
      </c>
      <c r="I19" s="514">
        <f t="shared" si="4"/>
        <v>647</v>
      </c>
      <c r="J19" s="514">
        <f t="shared" si="4"/>
        <v>485</v>
      </c>
      <c r="K19" s="514">
        <f t="shared" si="4"/>
        <v>302</v>
      </c>
      <c r="L19" s="514">
        <f t="shared" si="4"/>
        <v>386</v>
      </c>
      <c r="M19" s="514">
        <f t="shared" si="4"/>
        <v>587</v>
      </c>
      <c r="N19" s="514">
        <f>SUM(N20:N21)</f>
        <v>6691</v>
      </c>
      <c r="O19" s="656"/>
    </row>
    <row r="20" spans="1:15" ht="18" customHeight="1">
      <c r="A20" s="520" t="s">
        <v>416</v>
      </c>
      <c r="B20" s="515">
        <v>443</v>
      </c>
      <c r="C20" s="515">
        <v>446</v>
      </c>
      <c r="D20" s="516">
        <v>509</v>
      </c>
      <c r="E20" s="515">
        <v>490</v>
      </c>
      <c r="F20" s="515">
        <v>514</v>
      </c>
      <c r="G20" s="515">
        <v>264</v>
      </c>
      <c r="H20" s="515">
        <v>563</v>
      </c>
      <c r="I20" s="515">
        <v>523</v>
      </c>
      <c r="J20" s="515">
        <v>403</v>
      </c>
      <c r="K20" s="515">
        <v>203</v>
      </c>
      <c r="L20" s="515">
        <v>294</v>
      </c>
      <c r="M20" s="515">
        <v>488</v>
      </c>
      <c r="N20" s="515">
        <f>SUM(B20:M20)</f>
        <v>5140</v>
      </c>
      <c r="O20" s="656"/>
    </row>
    <row r="21" spans="1:15" ht="18" customHeight="1" thickBot="1">
      <c r="A21" s="522" t="s">
        <v>417</v>
      </c>
      <c r="B21" s="523">
        <v>194</v>
      </c>
      <c r="C21" s="523">
        <v>146</v>
      </c>
      <c r="D21" s="523">
        <v>163</v>
      </c>
      <c r="E21" s="524">
        <v>168</v>
      </c>
      <c r="F21" s="523">
        <v>142</v>
      </c>
      <c r="G21" s="523">
        <v>82</v>
      </c>
      <c r="H21" s="523">
        <v>160</v>
      </c>
      <c r="I21" s="523">
        <v>124</v>
      </c>
      <c r="J21" s="523">
        <v>82</v>
      </c>
      <c r="K21" s="523">
        <v>99</v>
      </c>
      <c r="L21" s="523">
        <v>92</v>
      </c>
      <c r="M21" s="524">
        <v>99</v>
      </c>
      <c r="N21" s="523">
        <f>SUM(B21:M21)</f>
        <v>1551</v>
      </c>
      <c r="O21" s="656"/>
    </row>
    <row r="22" spans="1:15" ht="21" customHeight="1" thickTop="1">
      <c r="A22" s="269" t="s">
        <v>279</v>
      </c>
      <c r="B22" s="144"/>
      <c r="C22" s="144"/>
      <c r="D22" s="148"/>
      <c r="E22" s="145"/>
      <c r="F22" s="145"/>
      <c r="G22" s="145"/>
      <c r="H22" s="145"/>
      <c r="I22" s="148"/>
      <c r="J22" s="149"/>
      <c r="K22" s="150"/>
      <c r="L22" s="149"/>
      <c r="M22" s="149"/>
      <c r="N22" s="270" t="s">
        <v>230</v>
      </c>
      <c r="O22" s="656"/>
    </row>
    <row r="23" spans="1:15" ht="9.9499999999999993" customHeight="1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7"/>
      <c r="N23" s="197"/>
      <c r="O23" s="1"/>
    </row>
    <row r="38" spans="2:14" ht="15">
      <c r="B38" s="147"/>
      <c r="C38" s="147"/>
      <c r="D38" s="147"/>
      <c r="E38" s="147"/>
      <c r="F38" s="147"/>
      <c r="G38" s="147"/>
      <c r="H38" s="147"/>
      <c r="J38" s="147"/>
      <c r="K38" s="147"/>
      <c r="L38" s="147"/>
      <c r="M38" s="147"/>
      <c r="N38" s="147"/>
    </row>
    <row r="39" spans="2:14" ht="21.75">
      <c r="B39" s="142"/>
      <c r="C39" s="142"/>
      <c r="D39" s="142"/>
      <c r="E39" s="142"/>
      <c r="F39" s="142"/>
      <c r="G39" s="142"/>
      <c r="H39" s="142"/>
      <c r="J39" s="142"/>
      <c r="K39" s="142"/>
      <c r="L39" s="142"/>
      <c r="M39" s="142"/>
      <c r="N39" s="142"/>
    </row>
    <row r="40" spans="2:14" ht="15.75">
      <c r="B40" s="141"/>
      <c r="C40" s="141"/>
      <c r="D40" s="141"/>
      <c r="E40" s="141"/>
      <c r="F40" s="141"/>
      <c r="G40" s="141"/>
      <c r="H40" s="141"/>
      <c r="J40" s="141"/>
      <c r="K40" s="141"/>
      <c r="L40" s="141"/>
      <c r="M40" s="141"/>
      <c r="N40" s="141"/>
    </row>
    <row r="49" spans="6:15">
      <c r="F49"/>
      <c r="G49"/>
      <c r="H49"/>
      <c r="I49"/>
      <c r="J49"/>
      <c r="K49"/>
      <c r="L49"/>
      <c r="M49"/>
      <c r="N49"/>
      <c r="O49"/>
    </row>
    <row r="50" spans="6:15">
      <c r="F50"/>
      <c r="G50"/>
      <c r="H50"/>
      <c r="I50"/>
      <c r="J50"/>
      <c r="K50"/>
      <c r="L50"/>
      <c r="M50"/>
      <c r="N50"/>
      <c r="O50"/>
    </row>
    <row r="51" spans="6:15">
      <c r="F51"/>
      <c r="G51"/>
      <c r="H51"/>
      <c r="I51"/>
      <c r="J51"/>
      <c r="K51"/>
      <c r="L51"/>
      <c r="M51"/>
      <c r="N51"/>
      <c r="O51"/>
    </row>
    <row r="1048544" spans="1:15">
      <c r="A1048544" s="558"/>
      <c r="B1048544" s="558"/>
      <c r="C1048544" s="558"/>
      <c r="D1048544" s="558"/>
      <c r="E1048544" s="558"/>
      <c r="F1048544" s="558"/>
      <c r="G1048544" s="558"/>
      <c r="H1048544" s="558"/>
      <c r="I1048544" s="558"/>
      <c r="J1048544" s="558"/>
      <c r="K1048544" s="558"/>
      <c r="L1048544" s="558"/>
      <c r="M1048544" s="558"/>
      <c r="N1048544" s="558"/>
      <c r="O1048544" s="558"/>
    </row>
    <row r="1048545" spans="1:15">
      <c r="A1048545" s="558"/>
      <c r="B1048545" s="558"/>
      <c r="C1048545" s="558"/>
      <c r="D1048545" s="558"/>
      <c r="E1048545" s="558"/>
      <c r="F1048545" s="558"/>
      <c r="G1048545" s="558"/>
      <c r="H1048545" s="558"/>
      <c r="I1048545" s="558"/>
      <c r="J1048545" s="558"/>
      <c r="K1048545" s="558"/>
      <c r="L1048545" s="558"/>
      <c r="M1048545" s="558"/>
      <c r="N1048545" s="558"/>
      <c r="O1048545" s="558"/>
    </row>
    <row r="1048546" spans="1:15">
      <c r="A1048546" s="558"/>
      <c r="B1048546" s="558"/>
      <c r="C1048546" s="558"/>
      <c r="D1048546" s="558"/>
      <c r="E1048546" s="558"/>
      <c r="F1048546" s="558"/>
      <c r="G1048546" s="558"/>
      <c r="H1048546" s="558"/>
      <c r="I1048546" s="558"/>
      <c r="J1048546" s="558"/>
      <c r="K1048546" s="558"/>
      <c r="L1048546" s="558"/>
      <c r="M1048546" s="558"/>
      <c r="N1048546" s="558"/>
      <c r="O1048546" s="558"/>
    </row>
    <row r="1048547" spans="1:15">
      <c r="A1048547" s="558"/>
      <c r="B1048547" s="558"/>
      <c r="C1048547" s="558"/>
      <c r="D1048547" s="558"/>
      <c r="E1048547" s="558"/>
      <c r="F1048547" s="558"/>
      <c r="G1048547" s="558"/>
      <c r="H1048547" s="558"/>
      <c r="I1048547" s="558"/>
      <c r="J1048547" s="558"/>
      <c r="K1048547" s="558"/>
      <c r="L1048547" s="558"/>
      <c r="M1048547" s="558"/>
      <c r="N1048547" s="558"/>
      <c r="O1048547" s="558"/>
    </row>
    <row r="1048548" spans="1:15">
      <c r="A1048548" s="558"/>
      <c r="B1048548" s="558"/>
      <c r="C1048548" s="558"/>
      <c r="D1048548" s="558"/>
      <c r="E1048548" s="558"/>
      <c r="F1048548" s="558"/>
      <c r="G1048548" s="558"/>
      <c r="H1048548" s="558"/>
      <c r="I1048548" s="558"/>
      <c r="J1048548" s="558"/>
      <c r="K1048548" s="558"/>
      <c r="L1048548" s="558"/>
      <c r="M1048548" s="558"/>
      <c r="N1048548" s="558"/>
      <c r="O1048548" s="558"/>
    </row>
    <row r="1048549" spans="1:15" ht="51">
      <c r="A1048549" s="583"/>
      <c r="B1048549" s="584" t="s">
        <v>219</v>
      </c>
      <c r="C1048549" s="584" t="s">
        <v>220</v>
      </c>
      <c r="D1048549" s="584" t="s">
        <v>221</v>
      </c>
      <c r="E1048549" s="584" t="s">
        <v>222</v>
      </c>
      <c r="F1048549" s="584" t="s">
        <v>223</v>
      </c>
      <c r="G1048549" s="584" t="s">
        <v>224</v>
      </c>
      <c r="H1048549" s="584" t="s">
        <v>225</v>
      </c>
      <c r="I1048549" s="584" t="s">
        <v>308</v>
      </c>
      <c r="J1048549" s="584" t="s">
        <v>226</v>
      </c>
      <c r="K1048549" s="584" t="s">
        <v>227</v>
      </c>
      <c r="L1048549" s="584" t="s">
        <v>228</v>
      </c>
      <c r="M1048549" s="584" t="s">
        <v>229</v>
      </c>
      <c r="N1048549" s="558"/>
      <c r="O1048549" s="558"/>
    </row>
    <row r="1048550" spans="1:15">
      <c r="A1048550" s="585">
        <v>2017</v>
      </c>
      <c r="B1048550" s="586">
        <f>B20</f>
        <v>443</v>
      </c>
      <c r="C1048550" s="586">
        <f t="shared" ref="C1048550:M1048550" si="5">C20</f>
        <v>446</v>
      </c>
      <c r="D1048550" s="586">
        <f t="shared" si="5"/>
        <v>509</v>
      </c>
      <c r="E1048550" s="586">
        <f t="shared" si="5"/>
        <v>490</v>
      </c>
      <c r="F1048550" s="586">
        <f t="shared" si="5"/>
        <v>514</v>
      </c>
      <c r="G1048550" s="586">
        <f t="shared" si="5"/>
        <v>264</v>
      </c>
      <c r="H1048550" s="586">
        <f t="shared" si="5"/>
        <v>563</v>
      </c>
      <c r="I1048550" s="586">
        <f t="shared" si="5"/>
        <v>523</v>
      </c>
      <c r="J1048550" s="586">
        <f t="shared" si="5"/>
        <v>403</v>
      </c>
      <c r="K1048550" s="586">
        <f t="shared" si="5"/>
        <v>203</v>
      </c>
      <c r="L1048550" s="586">
        <f t="shared" si="5"/>
        <v>294</v>
      </c>
      <c r="M1048550" s="586">
        <f t="shared" si="5"/>
        <v>488</v>
      </c>
      <c r="N1048550" s="558"/>
      <c r="O1048550" s="558"/>
    </row>
    <row r="1048551" spans="1:15">
      <c r="A1048551" s="585">
        <v>2018</v>
      </c>
      <c r="B1048551" s="587">
        <f>B17</f>
        <v>432</v>
      </c>
      <c r="C1048551" s="587">
        <f t="shared" ref="C1048551:M1048551" si="6">C17</f>
        <v>408</v>
      </c>
      <c r="D1048551" s="587">
        <f t="shared" si="6"/>
        <v>483</v>
      </c>
      <c r="E1048551" s="587">
        <f t="shared" si="6"/>
        <v>470</v>
      </c>
      <c r="F1048551" s="587">
        <f t="shared" si="6"/>
        <v>466</v>
      </c>
      <c r="G1048551" s="587">
        <f t="shared" si="6"/>
        <v>390</v>
      </c>
      <c r="H1048551" s="587">
        <f t="shared" si="6"/>
        <v>510</v>
      </c>
      <c r="I1048551" s="587">
        <f t="shared" si="6"/>
        <v>543</v>
      </c>
      <c r="J1048551" s="587">
        <f t="shared" si="6"/>
        <v>325</v>
      </c>
      <c r="K1048551" s="587">
        <f t="shared" si="6"/>
        <v>193</v>
      </c>
      <c r="L1048551" s="587">
        <f t="shared" si="6"/>
        <v>382</v>
      </c>
      <c r="M1048551" s="587">
        <f t="shared" si="6"/>
        <v>412</v>
      </c>
      <c r="N1048551" s="558"/>
      <c r="O1048551" s="558"/>
    </row>
    <row r="1048552" spans="1:15">
      <c r="A1048552" s="585">
        <v>2019</v>
      </c>
      <c r="B1048552" s="588">
        <f>B14</f>
        <v>452</v>
      </c>
      <c r="C1048552" s="588">
        <f t="shared" ref="C1048552:M1048552" si="7">C14</f>
        <v>415</v>
      </c>
      <c r="D1048552" s="588">
        <f t="shared" si="7"/>
        <v>450</v>
      </c>
      <c r="E1048552" s="588">
        <f t="shared" si="7"/>
        <v>516</v>
      </c>
      <c r="F1048552" s="588">
        <f t="shared" si="7"/>
        <v>257</v>
      </c>
      <c r="G1048552" s="588">
        <f t="shared" si="7"/>
        <v>386</v>
      </c>
      <c r="H1048552" s="588">
        <f t="shared" si="7"/>
        <v>496</v>
      </c>
      <c r="I1048552" s="588">
        <f t="shared" si="7"/>
        <v>440</v>
      </c>
      <c r="J1048552" s="588">
        <f t="shared" si="7"/>
        <v>213</v>
      </c>
      <c r="K1048552" s="588">
        <f t="shared" si="7"/>
        <v>165</v>
      </c>
      <c r="L1048552" s="588">
        <f>L14</f>
        <v>406</v>
      </c>
      <c r="M1048552" s="588">
        <f t="shared" si="7"/>
        <v>369</v>
      </c>
      <c r="N1048552" s="558"/>
      <c r="O1048552" s="558"/>
    </row>
    <row r="1048553" spans="1:15">
      <c r="A1048553" s="585">
        <v>2020</v>
      </c>
      <c r="B1048553" s="588">
        <f>B11</f>
        <v>403</v>
      </c>
      <c r="C1048553" s="588">
        <f t="shared" ref="C1048553:M1048553" si="8">C11</f>
        <v>492</v>
      </c>
      <c r="D1048553" s="588">
        <f t="shared" si="8"/>
        <v>438</v>
      </c>
      <c r="E1048553" s="588">
        <f t="shared" si="8"/>
        <v>336</v>
      </c>
      <c r="F1048553" s="588">
        <f t="shared" si="8"/>
        <v>243</v>
      </c>
      <c r="G1048553" s="588">
        <f t="shared" si="8"/>
        <v>455</v>
      </c>
      <c r="H1048553" s="588">
        <f t="shared" si="8"/>
        <v>603</v>
      </c>
      <c r="I1048553" s="588">
        <f t="shared" si="8"/>
        <v>777</v>
      </c>
      <c r="J1048553" s="588">
        <f t="shared" si="8"/>
        <v>240</v>
      </c>
      <c r="K1048553" s="588">
        <f t="shared" si="8"/>
        <v>428</v>
      </c>
      <c r="L1048553" s="588">
        <f t="shared" si="8"/>
        <v>566</v>
      </c>
      <c r="M1048553" s="588">
        <f t="shared" si="8"/>
        <v>505</v>
      </c>
      <c r="N1048553" s="558"/>
      <c r="O1048553" s="558"/>
    </row>
    <row r="1048554" spans="1:15">
      <c r="A1048554" s="585">
        <v>2021</v>
      </c>
      <c r="B1048554" s="580">
        <f>B8</f>
        <v>629</v>
      </c>
      <c r="C1048554" s="580">
        <f t="shared" ref="C1048554:M1048554" si="9">C8</f>
        <v>588</v>
      </c>
      <c r="D1048554" s="580">
        <f t="shared" si="9"/>
        <v>529</v>
      </c>
      <c r="E1048554" s="580">
        <f t="shared" si="9"/>
        <v>446</v>
      </c>
      <c r="F1048554" s="580">
        <f t="shared" si="9"/>
        <v>323</v>
      </c>
      <c r="G1048554" s="580">
        <f t="shared" si="9"/>
        <v>380</v>
      </c>
      <c r="H1048554" s="580">
        <f t="shared" si="9"/>
        <v>686</v>
      </c>
      <c r="I1048554" s="580">
        <f t="shared" si="9"/>
        <v>334</v>
      </c>
      <c r="J1048554" s="580">
        <f t="shared" si="9"/>
        <v>276</v>
      </c>
      <c r="K1048554" s="580">
        <f t="shared" si="9"/>
        <v>435</v>
      </c>
      <c r="L1048554" s="580">
        <f t="shared" si="9"/>
        <v>435</v>
      </c>
      <c r="M1048554" s="580">
        <f t="shared" si="9"/>
        <v>418</v>
      </c>
      <c r="N1048554" s="558"/>
      <c r="O1048554" s="558"/>
    </row>
    <row r="1048555" spans="1:15">
      <c r="A1048555" s="558"/>
      <c r="B1048555" s="558"/>
      <c r="C1048555" s="558"/>
      <c r="D1048555" s="558"/>
      <c r="E1048555" s="558"/>
      <c r="F1048555" s="558"/>
      <c r="G1048555" s="558"/>
      <c r="H1048555" s="558"/>
      <c r="I1048555" s="558"/>
      <c r="J1048555" s="558"/>
      <c r="K1048555" s="558"/>
      <c r="L1048555" s="558"/>
      <c r="M1048555" s="558"/>
      <c r="N1048555" s="558"/>
      <c r="O1048555" s="558"/>
    </row>
    <row r="1048556" spans="1:15">
      <c r="A1048556" s="558"/>
      <c r="B1048556" s="558"/>
      <c r="C1048556" s="558"/>
      <c r="D1048556" s="558"/>
      <c r="E1048556" s="558"/>
      <c r="F1048556" s="558"/>
      <c r="G1048556" s="558"/>
      <c r="H1048556" s="558"/>
      <c r="I1048556" s="558"/>
      <c r="J1048556" s="558"/>
      <c r="K1048556" s="558"/>
      <c r="L1048556" s="558"/>
      <c r="M1048556" s="558"/>
      <c r="N1048556" s="558"/>
      <c r="O1048556" s="558"/>
    </row>
    <row r="1048557" spans="1:15">
      <c r="A1048557" s="585">
        <v>2017</v>
      </c>
      <c r="B1048557" s="586">
        <f>B21</f>
        <v>194</v>
      </c>
      <c r="C1048557" s="586">
        <f t="shared" ref="C1048557:M1048557" si="10">C21</f>
        <v>146</v>
      </c>
      <c r="D1048557" s="586">
        <f t="shared" si="10"/>
        <v>163</v>
      </c>
      <c r="E1048557" s="586">
        <f t="shared" si="10"/>
        <v>168</v>
      </c>
      <c r="F1048557" s="586">
        <f t="shared" si="10"/>
        <v>142</v>
      </c>
      <c r="G1048557" s="586">
        <f t="shared" si="10"/>
        <v>82</v>
      </c>
      <c r="H1048557" s="586">
        <f t="shared" si="10"/>
        <v>160</v>
      </c>
      <c r="I1048557" s="586">
        <f t="shared" si="10"/>
        <v>124</v>
      </c>
      <c r="J1048557" s="586">
        <f t="shared" si="10"/>
        <v>82</v>
      </c>
      <c r="K1048557" s="586">
        <f t="shared" si="10"/>
        <v>99</v>
      </c>
      <c r="L1048557" s="586">
        <f t="shared" si="10"/>
        <v>92</v>
      </c>
      <c r="M1048557" s="586">
        <f t="shared" si="10"/>
        <v>99</v>
      </c>
      <c r="N1048557" s="558"/>
      <c r="O1048557" s="558"/>
    </row>
    <row r="1048558" spans="1:15">
      <c r="A1048558" s="585">
        <v>2018</v>
      </c>
      <c r="B1048558" s="586">
        <f>B18</f>
        <v>134</v>
      </c>
      <c r="C1048558" s="586">
        <f t="shared" ref="C1048558:M1048558" si="11">C18</f>
        <v>84</v>
      </c>
      <c r="D1048558" s="586">
        <f t="shared" si="11"/>
        <v>109</v>
      </c>
      <c r="E1048558" s="586">
        <f t="shared" si="11"/>
        <v>94</v>
      </c>
      <c r="F1048558" s="586">
        <f t="shared" si="11"/>
        <v>75</v>
      </c>
      <c r="G1048558" s="586">
        <f t="shared" si="11"/>
        <v>67</v>
      </c>
      <c r="H1048558" s="586">
        <f t="shared" si="11"/>
        <v>89</v>
      </c>
      <c r="I1048558" s="586">
        <f t="shared" si="11"/>
        <v>94</v>
      </c>
      <c r="J1048558" s="586">
        <f t="shared" si="11"/>
        <v>74</v>
      </c>
      <c r="K1048558" s="586">
        <f t="shared" si="11"/>
        <v>76</v>
      </c>
      <c r="L1048558" s="586">
        <f t="shared" si="11"/>
        <v>55</v>
      </c>
      <c r="M1048558" s="586">
        <f t="shared" si="11"/>
        <v>74</v>
      </c>
      <c r="N1048558" s="558"/>
      <c r="O1048558" s="558"/>
    </row>
    <row r="1048559" spans="1:15">
      <c r="A1048559" s="585">
        <v>2019</v>
      </c>
      <c r="B1048559" s="588">
        <f>B15</f>
        <v>100</v>
      </c>
      <c r="C1048559" s="588">
        <f t="shared" ref="C1048559:M1048559" si="12">C15</f>
        <v>90</v>
      </c>
      <c r="D1048559" s="588">
        <f t="shared" si="12"/>
        <v>95</v>
      </c>
      <c r="E1048559" s="588">
        <f t="shared" si="12"/>
        <v>78</v>
      </c>
      <c r="F1048559" s="588">
        <f t="shared" si="12"/>
        <v>62</v>
      </c>
      <c r="G1048559" s="588">
        <f t="shared" si="12"/>
        <v>93</v>
      </c>
      <c r="H1048559" s="588">
        <f t="shared" si="12"/>
        <v>98</v>
      </c>
      <c r="I1048559" s="588">
        <f t="shared" si="12"/>
        <v>93</v>
      </c>
      <c r="J1048559" s="588">
        <f t="shared" si="12"/>
        <v>72</v>
      </c>
      <c r="K1048559" s="588">
        <f t="shared" si="12"/>
        <v>60</v>
      </c>
      <c r="L1048559" s="588">
        <f t="shared" si="12"/>
        <v>60</v>
      </c>
      <c r="M1048559" s="588">
        <f t="shared" si="12"/>
        <v>58</v>
      </c>
      <c r="N1048559" s="558"/>
      <c r="O1048559" s="558"/>
    </row>
    <row r="1048560" spans="1:15">
      <c r="A1048560" s="585">
        <v>2020</v>
      </c>
      <c r="B1048560" s="587">
        <f>B12</f>
        <v>81</v>
      </c>
      <c r="C1048560" s="587">
        <f t="shared" ref="C1048560:M1048560" si="13">C12</f>
        <v>77</v>
      </c>
      <c r="D1048560" s="587">
        <f t="shared" si="13"/>
        <v>57</v>
      </c>
      <c r="E1048560" s="587">
        <f t="shared" si="13"/>
        <v>21</v>
      </c>
      <c r="F1048560" s="587">
        <f t="shared" si="13"/>
        <v>15</v>
      </c>
      <c r="G1048560" s="587">
        <f t="shared" si="13"/>
        <v>27</v>
      </c>
      <c r="H1048560" s="587">
        <f t="shared" si="13"/>
        <v>39</v>
      </c>
      <c r="I1048560" s="587">
        <f t="shared" si="13"/>
        <v>34</v>
      </c>
      <c r="J1048560" s="587">
        <f t="shared" si="13"/>
        <v>46</v>
      </c>
      <c r="K1048560" s="587">
        <f t="shared" si="13"/>
        <v>51</v>
      </c>
      <c r="L1048560" s="587">
        <f t="shared" si="13"/>
        <v>39</v>
      </c>
      <c r="M1048560" s="587">
        <f t="shared" si="13"/>
        <v>53</v>
      </c>
      <c r="N1048560" s="558"/>
      <c r="O1048560" s="558"/>
    </row>
    <row r="1048561" spans="1:15">
      <c r="A1048561" s="585">
        <v>2021</v>
      </c>
      <c r="B1048561" s="588">
        <f>B9</f>
        <v>87</v>
      </c>
      <c r="C1048561" s="588">
        <f t="shared" ref="C1048561:M1048561" si="14">C9</f>
        <v>82</v>
      </c>
      <c r="D1048561" s="588">
        <f t="shared" si="14"/>
        <v>88</v>
      </c>
      <c r="E1048561" s="588">
        <f t="shared" si="14"/>
        <v>50</v>
      </c>
      <c r="F1048561" s="588">
        <f t="shared" si="14"/>
        <v>47</v>
      </c>
      <c r="G1048561" s="588">
        <f t="shared" si="14"/>
        <v>73</v>
      </c>
      <c r="H1048561" s="588">
        <f t="shared" si="14"/>
        <v>65</v>
      </c>
      <c r="I1048561" s="588">
        <f t="shared" si="14"/>
        <v>76</v>
      </c>
      <c r="J1048561" s="588">
        <f t="shared" si="14"/>
        <v>77</v>
      </c>
      <c r="K1048561" s="588">
        <f t="shared" si="14"/>
        <v>94</v>
      </c>
      <c r="L1048561" s="588">
        <f t="shared" si="14"/>
        <v>76</v>
      </c>
      <c r="M1048561" s="588">
        <f t="shared" si="14"/>
        <v>75</v>
      </c>
      <c r="N1048561" s="558"/>
      <c r="O1048561" s="558"/>
    </row>
    <row r="1048562" spans="1:15">
      <c r="A1048562" s="558"/>
      <c r="B1048562" s="558"/>
      <c r="C1048562" s="558"/>
      <c r="D1048562" s="558"/>
      <c r="E1048562" s="558"/>
      <c r="F1048562" s="558"/>
      <c r="G1048562" s="558"/>
      <c r="H1048562" s="558"/>
      <c r="I1048562" s="558"/>
      <c r="J1048562" s="558"/>
      <c r="K1048562" s="558"/>
      <c r="L1048562" s="558"/>
      <c r="M1048562" s="558"/>
      <c r="N1048562" s="558"/>
      <c r="O1048562" s="558"/>
    </row>
    <row r="1048563" spans="1:15">
      <c r="A1048563" s="558"/>
      <c r="B1048563" s="589"/>
      <c r="C1048563" s="589"/>
      <c r="D1048563" s="589"/>
      <c r="E1048563" s="589"/>
      <c r="F1048563" s="589"/>
      <c r="G1048563" s="589"/>
      <c r="H1048563" s="589"/>
      <c r="I1048563" s="589"/>
      <c r="J1048563" s="589"/>
      <c r="K1048563" s="589"/>
      <c r="L1048563" s="589"/>
      <c r="M1048563" s="589"/>
      <c r="N1048563" s="558"/>
      <c r="O1048563" s="558"/>
    </row>
    <row r="1048564" spans="1:15">
      <c r="A1048564" s="558"/>
      <c r="B1048564" s="581"/>
      <c r="C1048564" s="581"/>
      <c r="D1048564" s="581"/>
      <c r="E1048564" s="581"/>
      <c r="F1048564" s="581"/>
      <c r="G1048564" s="581"/>
      <c r="H1048564" s="581"/>
      <c r="I1048564" s="581"/>
      <c r="J1048564" s="581"/>
      <c r="K1048564" s="581"/>
      <c r="L1048564" s="581"/>
      <c r="M1048564" s="581"/>
      <c r="N1048564" s="558"/>
      <c r="O1048564" s="558"/>
    </row>
    <row r="1048565" spans="1:15">
      <c r="A1048565" s="558"/>
      <c r="B1048565" s="581"/>
      <c r="C1048565" s="581"/>
      <c r="D1048565" s="581"/>
      <c r="E1048565" s="581"/>
      <c r="F1048565" s="581"/>
      <c r="G1048565" s="581"/>
      <c r="H1048565" s="581"/>
      <c r="I1048565" s="581"/>
      <c r="J1048565" s="581"/>
      <c r="K1048565" s="581"/>
      <c r="L1048565" s="581"/>
      <c r="M1048565" s="581"/>
      <c r="N1048565" s="558"/>
      <c r="O1048565" s="558"/>
    </row>
    <row r="1048566" spans="1:15">
      <c r="A1048566" s="558"/>
      <c r="B1048566" s="558"/>
      <c r="C1048566" s="558"/>
      <c r="D1048566" s="558"/>
      <c r="E1048566" s="558"/>
      <c r="F1048566" s="558"/>
      <c r="G1048566" s="558"/>
      <c r="H1048566" s="558"/>
      <c r="I1048566" s="558"/>
      <c r="J1048566" s="558"/>
      <c r="K1048566" s="558"/>
      <c r="L1048566" s="558"/>
      <c r="M1048566" s="558"/>
      <c r="N1048566" s="558"/>
      <c r="O1048566" s="558"/>
    </row>
    <row r="1048567" spans="1:15">
      <c r="A1048567" s="558"/>
      <c r="B1048567" s="558"/>
      <c r="C1048567" s="558"/>
      <c r="D1048567" s="558"/>
      <c r="E1048567" s="558"/>
      <c r="F1048567" s="590"/>
      <c r="G1048567" s="558"/>
      <c r="H1048567" s="558"/>
      <c r="I1048567" s="591"/>
      <c r="J1048567" s="591"/>
      <c r="K1048567" s="591"/>
      <c r="L1048567" s="591"/>
      <c r="M1048567" s="591"/>
      <c r="N1048567" s="558"/>
      <c r="O1048567" s="558"/>
    </row>
    <row r="1048568" spans="1:15">
      <c r="A1048568" s="590"/>
      <c r="B1048568" s="582"/>
      <c r="C1048568" s="582"/>
      <c r="D1048568" s="558"/>
      <c r="E1048568" s="558"/>
      <c r="F1048568" s="590"/>
      <c r="G1048568" s="558"/>
      <c r="H1048568" s="558"/>
      <c r="I1048568" s="558"/>
      <c r="J1048568" s="558"/>
      <c r="K1048568" s="558"/>
      <c r="L1048568" s="558"/>
      <c r="M1048568" s="591"/>
      <c r="N1048568" s="558"/>
      <c r="O1048568" s="558"/>
    </row>
    <row r="1048569" spans="1:15">
      <c r="A1048569" s="590"/>
      <c r="B1048569" s="582"/>
      <c r="C1048569" s="582"/>
      <c r="D1048569" s="558"/>
      <c r="E1048569" s="558"/>
      <c r="F1048569" s="558"/>
      <c r="G1048569" s="558"/>
      <c r="H1048569" s="558"/>
      <c r="I1048569" s="558"/>
      <c r="J1048569" s="558"/>
      <c r="K1048569" s="558"/>
      <c r="L1048569" s="558"/>
      <c r="M1048569" s="592"/>
      <c r="N1048569" s="558"/>
      <c r="O1048569" s="558"/>
    </row>
  </sheetData>
  <sortState xmlns:xlrd2="http://schemas.microsoft.com/office/spreadsheetml/2017/richdata2" ref="A1048557:M1048561">
    <sortCondition ref="A1048557:A1048561"/>
  </sortState>
  <mergeCells count="5">
    <mergeCell ref="N4:N6"/>
    <mergeCell ref="K4:M4"/>
    <mergeCell ref="A1:A2"/>
    <mergeCell ref="A4:A6"/>
    <mergeCell ref="M1:N2"/>
  </mergeCells>
  <phoneticPr fontId="9" type="noConversion"/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rowBreaks count="1" manualBreakCount="1">
    <brk id="37" max="14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E012-8115-410D-9B01-780A620E130B}">
  <sheetPr>
    <tabColor rgb="FFDACFAA"/>
  </sheetPr>
  <dimension ref="A1:J37"/>
  <sheetViews>
    <sheetView showGridLines="0" rightToLeft="1" zoomScaleNormal="100" zoomScaleSheetLayoutView="100" workbookViewId="0">
      <selection activeCell="L9" sqref="L9"/>
    </sheetView>
  </sheetViews>
  <sheetFormatPr defaultColWidth="9.140625" defaultRowHeight="12.75"/>
  <cols>
    <col min="1" max="10" width="9.140625" style="3" customWidth="1"/>
    <col min="11" max="16384" width="9.140625" style="3"/>
  </cols>
  <sheetData>
    <row r="1" spans="1:10" ht="18" customHeight="1">
      <c r="A1" s="202" t="s">
        <v>348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1" customHeight="1">
      <c r="A2" s="320" t="s">
        <v>311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0" ht="21" customHeight="1">
      <c r="A3" s="277" t="s">
        <v>419</v>
      </c>
      <c r="B3" s="200"/>
      <c r="C3" s="200"/>
      <c r="D3" s="200"/>
      <c r="E3" s="200"/>
      <c r="F3" s="200"/>
      <c r="G3" s="200"/>
      <c r="H3" s="200"/>
      <c r="I3" s="200"/>
      <c r="J3" s="200"/>
    </row>
    <row r="4" spans="1:10" ht="15.75">
      <c r="A4" s="141"/>
      <c r="B4" s="141"/>
      <c r="C4" s="141"/>
      <c r="D4" s="141"/>
      <c r="E4" s="141"/>
      <c r="F4" s="141"/>
      <c r="G4" s="141"/>
      <c r="H4" s="141"/>
      <c r="I4" s="141"/>
      <c r="J4" s="141"/>
    </row>
    <row r="24" spans="1:10" ht="18" customHeight="1">
      <c r="A24" s="202" t="s">
        <v>349</v>
      </c>
      <c r="B24" s="202"/>
      <c r="C24" s="202"/>
      <c r="D24" s="202"/>
      <c r="E24" s="202"/>
      <c r="F24" s="202"/>
      <c r="G24" s="202"/>
      <c r="H24" s="201"/>
      <c r="I24" s="201"/>
      <c r="J24" s="201"/>
    </row>
    <row r="25" spans="1:10" ht="21" customHeight="1">
      <c r="A25" s="320" t="s">
        <v>595</v>
      </c>
      <c r="B25" s="199"/>
      <c r="C25" s="199"/>
      <c r="D25" s="199"/>
      <c r="E25" s="199"/>
      <c r="F25" s="199"/>
      <c r="G25" s="199"/>
      <c r="H25" s="201"/>
      <c r="I25" s="201"/>
      <c r="J25" s="201"/>
    </row>
    <row r="26" spans="1:10" ht="21" customHeight="1">
      <c r="A26" s="277" t="s">
        <v>420</v>
      </c>
      <c r="B26" s="200"/>
      <c r="C26" s="200"/>
      <c r="D26" s="200"/>
      <c r="E26" s="200"/>
      <c r="F26" s="200"/>
      <c r="G26" s="200"/>
      <c r="H26" s="201"/>
      <c r="I26" s="201"/>
      <c r="J26" s="201"/>
    </row>
    <row r="35" spans="6:10">
      <c r="F35"/>
      <c r="G35"/>
      <c r="H35"/>
      <c r="I35"/>
      <c r="J35"/>
    </row>
    <row r="36" spans="6:10">
      <c r="F36"/>
      <c r="G36"/>
      <c r="H36"/>
      <c r="I36"/>
      <c r="J36"/>
    </row>
    <row r="37" spans="6:10">
      <c r="F37"/>
      <c r="G37"/>
      <c r="H37"/>
      <c r="I37"/>
      <c r="J37"/>
    </row>
  </sheetData>
  <printOptions horizontalCentered="1"/>
  <pageMargins left="0.3" right="0.3" top="1.5" bottom="1" header="0" footer="0"/>
  <pageSetup paperSize="9" orientation="portrait" r:id="rId1"/>
  <headerFooter>
    <oddHeader>&amp;L&amp;G</oddHeader>
    <oddFooter>&amp;L&amp;9&amp;KB59F54Population and Demographic Statistics Directorate&amp;C&amp;9 &amp;KB59F54 Page &amp;P of &amp;N&amp;K000000  &amp;R&amp;9&amp;KB59F54إدارة الإحصاءات السكانية والديموغرافية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82</vt:i4>
      </vt:variant>
    </vt:vector>
  </HeadingPairs>
  <TitlesOfParts>
    <vt:vector size="149" baseType="lpstr">
      <vt:lpstr>الغلاف</vt:lpstr>
      <vt:lpstr>قائمة الجداول</vt:lpstr>
      <vt:lpstr>قائمة الأشكال البيانية</vt:lpstr>
      <vt:lpstr>T01</vt:lpstr>
      <vt:lpstr>F01</vt:lpstr>
      <vt:lpstr>T02</vt:lpstr>
      <vt:lpstr>F02-03</vt:lpstr>
      <vt:lpstr>T03A</vt:lpstr>
      <vt:lpstr>F04-05</vt:lpstr>
      <vt:lpstr>T03B</vt:lpstr>
      <vt:lpstr>F06-07</vt:lpstr>
      <vt:lpstr>T04</vt:lpstr>
      <vt:lpstr>F08-09</vt:lpstr>
      <vt:lpstr>T05</vt:lpstr>
      <vt:lpstr>F10</vt:lpstr>
      <vt:lpstr>T06A</vt:lpstr>
      <vt:lpstr>F11-12</vt:lpstr>
      <vt:lpstr>T06B</vt:lpstr>
      <vt:lpstr>F13-14</vt:lpstr>
      <vt:lpstr>T07</vt:lpstr>
      <vt:lpstr>F15</vt:lpstr>
      <vt:lpstr>T08</vt:lpstr>
      <vt:lpstr>F16</vt:lpstr>
      <vt:lpstr>T09A</vt:lpstr>
      <vt:lpstr>F17-18</vt:lpstr>
      <vt:lpstr>T09B</vt:lpstr>
      <vt:lpstr>F19-20</vt:lpstr>
      <vt:lpstr>T10A</vt:lpstr>
      <vt:lpstr>F21-22</vt:lpstr>
      <vt:lpstr>T10B</vt:lpstr>
      <vt:lpstr>F23-24</vt:lpstr>
      <vt:lpstr>T11</vt:lpstr>
      <vt:lpstr>F25</vt:lpstr>
      <vt:lpstr>T12</vt:lpstr>
      <vt:lpstr>F26-27</vt:lpstr>
      <vt:lpstr>T13</vt:lpstr>
      <vt:lpstr>T14A</vt:lpstr>
      <vt:lpstr>F28-29</vt:lpstr>
      <vt:lpstr>T14B</vt:lpstr>
      <vt:lpstr>F30-31</vt:lpstr>
      <vt:lpstr>T15</vt:lpstr>
      <vt:lpstr>T16</vt:lpstr>
      <vt:lpstr>T17</vt:lpstr>
      <vt:lpstr>F32</vt:lpstr>
      <vt:lpstr>T18</vt:lpstr>
      <vt:lpstr>T19</vt:lpstr>
      <vt:lpstr>T20</vt:lpstr>
      <vt:lpstr>F33</vt:lpstr>
      <vt:lpstr>T21</vt:lpstr>
      <vt:lpstr>T22</vt:lpstr>
      <vt:lpstr>F34</vt:lpstr>
      <vt:lpstr>T23</vt:lpstr>
      <vt:lpstr>F35</vt:lpstr>
      <vt:lpstr>T24</vt:lpstr>
      <vt:lpstr>F36-37</vt:lpstr>
      <vt:lpstr>T25A</vt:lpstr>
      <vt:lpstr>F38</vt:lpstr>
      <vt:lpstr>T25B</vt:lpstr>
      <vt:lpstr>F39</vt:lpstr>
      <vt:lpstr>T26</vt:lpstr>
      <vt:lpstr>F40</vt:lpstr>
      <vt:lpstr>T27</vt:lpstr>
      <vt:lpstr>F41</vt:lpstr>
      <vt:lpstr>T28A</vt:lpstr>
      <vt:lpstr>F42</vt:lpstr>
      <vt:lpstr>T28B</vt:lpstr>
      <vt:lpstr>F43</vt:lpstr>
      <vt:lpstr>'F01'!Print_Area</vt:lpstr>
      <vt:lpstr>'F02-03'!Print_Area</vt:lpstr>
      <vt:lpstr>'F04-05'!Print_Area</vt:lpstr>
      <vt:lpstr>'F06-07'!Print_Area</vt:lpstr>
      <vt:lpstr>'F08-09'!Print_Area</vt:lpstr>
      <vt:lpstr>'F10'!Print_Area</vt:lpstr>
      <vt:lpstr>'F11-12'!Print_Area</vt:lpstr>
      <vt:lpstr>'F13-14'!Print_Area</vt:lpstr>
      <vt:lpstr>'F15'!Print_Area</vt:lpstr>
      <vt:lpstr>'F16'!Print_Area</vt:lpstr>
      <vt:lpstr>'F17-18'!Print_Area</vt:lpstr>
      <vt:lpstr>'F19-20'!Print_Area</vt:lpstr>
      <vt:lpstr>'F21-22'!Print_Area</vt:lpstr>
      <vt:lpstr>'F23-24'!Print_Area</vt:lpstr>
      <vt:lpstr>'F25'!Print_Area</vt:lpstr>
      <vt:lpstr>'F26-27'!Print_Area</vt:lpstr>
      <vt:lpstr>'F28-29'!Print_Area</vt:lpstr>
      <vt:lpstr>'F30-31'!Print_Area</vt:lpstr>
      <vt:lpstr>'F32'!Print_Area</vt:lpstr>
      <vt:lpstr>'F33'!Print_Area</vt:lpstr>
      <vt:lpstr>'F34'!Print_Area</vt:lpstr>
      <vt:lpstr>'F35'!Print_Area</vt:lpstr>
      <vt:lpstr>'F36-37'!Print_Area</vt:lpstr>
      <vt:lpstr>'F38'!Print_Area</vt:lpstr>
      <vt:lpstr>'F39'!Print_Area</vt:lpstr>
      <vt:lpstr>'F40'!Print_Area</vt:lpstr>
      <vt:lpstr>'F41'!Print_Area</vt:lpstr>
      <vt:lpstr>'F42'!Print_Area</vt:lpstr>
      <vt:lpstr>'F43'!Print_Area</vt:lpstr>
      <vt:lpstr>'T01'!Print_Area</vt:lpstr>
      <vt:lpstr>'T02'!Print_Area</vt:lpstr>
      <vt:lpstr>T03A!Print_Area</vt:lpstr>
      <vt:lpstr>T03B!Print_Area</vt:lpstr>
      <vt:lpstr>'T04'!Print_Area</vt:lpstr>
      <vt:lpstr>'T05'!Print_Area</vt:lpstr>
      <vt:lpstr>T06A!Print_Area</vt:lpstr>
      <vt:lpstr>T06B!Print_Area</vt:lpstr>
      <vt:lpstr>'T07'!Print_Area</vt:lpstr>
      <vt:lpstr>'T08'!Print_Area</vt:lpstr>
      <vt:lpstr>T09A!Print_Area</vt:lpstr>
      <vt:lpstr>T09B!Print_Area</vt:lpstr>
      <vt:lpstr>T10A!Print_Area</vt:lpstr>
      <vt:lpstr>T10B!Print_Area</vt:lpstr>
      <vt:lpstr>'T11'!Print_Area</vt:lpstr>
      <vt:lpstr>'T12'!Print_Area</vt:lpstr>
      <vt:lpstr>'T13'!Print_Area</vt:lpstr>
      <vt:lpstr>T14A!Print_Area</vt:lpstr>
      <vt:lpstr>T14B!Print_Area</vt:lpstr>
      <vt:lpstr>'T15'!Print_Area</vt:lpstr>
      <vt:lpstr>'T16'!Print_Area</vt:lpstr>
      <vt:lpstr>'T17'!Print_Area</vt:lpstr>
      <vt:lpstr>'T18'!Print_Area</vt:lpstr>
      <vt:lpstr>'T19'!Print_Area</vt:lpstr>
      <vt:lpstr>'T20'!Print_Area</vt:lpstr>
      <vt:lpstr>'T21'!Print_Area</vt:lpstr>
      <vt:lpstr>'T22'!Print_Area</vt:lpstr>
      <vt:lpstr>'T23'!Print_Area</vt:lpstr>
      <vt:lpstr>'T24'!Print_Area</vt:lpstr>
      <vt:lpstr>T25A!Print_Area</vt:lpstr>
      <vt:lpstr>T25B!Print_Area</vt:lpstr>
      <vt:lpstr>'T26'!Print_Area</vt:lpstr>
      <vt:lpstr>'T27'!Print_Area</vt:lpstr>
      <vt:lpstr>T28A!Print_Area</vt:lpstr>
      <vt:lpstr>T28B!Print_Area</vt:lpstr>
      <vt:lpstr>الغلاف!Print_Area</vt:lpstr>
      <vt:lpstr>'قائمة الأشكال البيانية'!Print_Area</vt:lpstr>
      <vt:lpstr>'قائمة الجداول'!Print_Area</vt:lpstr>
      <vt:lpstr>T06A!Print_Titles</vt:lpstr>
      <vt:lpstr>T06B!Print_Titles</vt:lpstr>
      <vt:lpstr>'T07'!Print_Titles</vt:lpstr>
      <vt:lpstr>T09A!Print_Titles</vt:lpstr>
      <vt:lpstr>T09B!Print_Titles</vt:lpstr>
      <vt:lpstr>T10A!Print_Titles</vt:lpstr>
      <vt:lpstr>'T15'!Print_Titles</vt:lpstr>
      <vt:lpstr>'T16'!Print_Titles</vt:lpstr>
      <vt:lpstr>'T18'!Print_Titles</vt:lpstr>
      <vt:lpstr>T25A!Print_Titles</vt:lpstr>
      <vt:lpstr>'T26'!Print_Titles</vt:lpstr>
      <vt:lpstr>'T27'!Print_Titles</vt:lpstr>
      <vt:lpstr>T28B!Print_Titles</vt:lpstr>
      <vt:lpstr>'قائمة الأشكال البيانية'!Print_Titles</vt:lpstr>
      <vt:lpstr>'قائمة الجداول'!Print_Titles</vt:lpstr>
    </vt:vector>
  </TitlesOfParts>
  <Manager>Dua'a Alharban</Manager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Section Three</dc:title>
  <dc:subject>Vital Statistics-Marriages &amp; Divorces</dc:subject>
  <dc:creator>Fetooh Seyadi</dc:creator>
  <dc:description>Updated Aug 2008.</dc:description>
  <cp:lastModifiedBy>Ahmed Mohamed Al-Buarki</cp:lastModifiedBy>
  <cp:lastPrinted>2022-08-17T09:59:03Z</cp:lastPrinted>
  <dcterms:created xsi:type="dcterms:W3CDTF">2001-02-05T16:56:58Z</dcterms:created>
  <dcterms:modified xsi:type="dcterms:W3CDTF">2023-11-05T04:19:22Z</dcterms:modified>
</cp:coreProperties>
</file>