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igacloud.sharepoint.com/sites/PDSD/DirPDS/04 الإدارة/06  مواضيع/09 البيئة/المياه/بيانات 2021/النشر/"/>
    </mc:Choice>
  </mc:AlternateContent>
  <xr:revisionPtr revIDLastSave="981" documentId="13_ncr:1_{ABD5A9EE-7FB4-4253-B6F0-2D2B50CE4C85}" xr6:coauthVersionLast="47" xr6:coauthVersionMax="47" xr10:uidLastSave="{46156020-9B8C-40A0-8DC2-F81B31FCB8C7}"/>
  <bookViews>
    <workbookView xWindow="-120" yWindow="-120" windowWidth="20730" windowHeight="11040" activeTab="5" xr2:uid="{00000000-000D-0000-FFFF-FFFF00000000}"/>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T1" sheetId="32" r:id="rId6"/>
    <sheet name="F1" sheetId="57" r:id="rId7"/>
    <sheet name="T2" sheetId="45" r:id="rId8"/>
    <sheet name="F2" sheetId="58" r:id="rId9"/>
    <sheet name="T3" sheetId="50" r:id="rId10"/>
    <sheet name="F3" sheetId="60" r:id="rId11"/>
    <sheet name="T4" sheetId="51" r:id="rId12"/>
    <sheet name="F4" sheetId="61" r:id="rId13"/>
    <sheet name="T5" sheetId="52" r:id="rId14"/>
    <sheet name="F5" sheetId="59" r:id="rId15"/>
    <sheet name="T6" sheetId="53" r:id="rId16"/>
    <sheet name="F6" sheetId="62" r:id="rId17"/>
  </sheets>
  <externalReferences>
    <externalReference r:id="rId18"/>
    <externalReference r:id="rId19"/>
    <externalReference r:id="rId20"/>
    <externalReference r:id="rId21"/>
    <externalReference r:id="rId22"/>
  </externalReferences>
  <definedNames>
    <definedName name="a3\" localSheetId="6">#REF!</definedName>
    <definedName name="a3\" localSheetId="8">#REF!</definedName>
    <definedName name="a3\" localSheetId="10">#REF!</definedName>
    <definedName name="a3\" localSheetId="12">#REF!</definedName>
    <definedName name="a3\" localSheetId="14">#REF!</definedName>
    <definedName name="a3\" localSheetId="16">#REF!</definedName>
    <definedName name="a3\" localSheetId="5">#REF!</definedName>
    <definedName name="a3\" localSheetId="7">#REF!</definedName>
    <definedName name="a3\" localSheetId="9">#REF!</definedName>
    <definedName name="a3\" localSheetId="11">#REF!</definedName>
    <definedName name="a3\" localSheetId="13">#REF!</definedName>
    <definedName name="a3\" localSheetId="15">#REF!</definedName>
    <definedName name="a3\" localSheetId="2">#REF!</definedName>
    <definedName name="a3\" localSheetId="0">#REF!</definedName>
    <definedName name="a3\" localSheetId="1">#REF!</definedName>
    <definedName name="a3\" localSheetId="4">#REF!</definedName>
    <definedName name="a3\" localSheetId="3">#REF!</definedName>
    <definedName name="a3\">#REF!</definedName>
    <definedName name="cover1" localSheetId="6">#REF!</definedName>
    <definedName name="cover1" localSheetId="8">#REF!</definedName>
    <definedName name="cover1" localSheetId="10">#REF!</definedName>
    <definedName name="cover1" localSheetId="12">#REF!</definedName>
    <definedName name="cover1" localSheetId="14">#REF!</definedName>
    <definedName name="cover1" localSheetId="16">#REF!</definedName>
    <definedName name="cover1" localSheetId="5">#REF!</definedName>
    <definedName name="cover1" localSheetId="7">#REF!</definedName>
    <definedName name="cover1" localSheetId="9">#REF!</definedName>
    <definedName name="cover1" localSheetId="11">#REF!</definedName>
    <definedName name="cover1" localSheetId="13">#REF!</definedName>
    <definedName name="cover1" localSheetId="15">#REF!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#REF!</definedName>
    <definedName name="_xlnm.Print_Area" localSheetId="6">'F1'!$A$1:$M$22</definedName>
    <definedName name="_xlnm.Print_Area" localSheetId="8">'F2'!$A$1:$M$91</definedName>
    <definedName name="_xlnm.Print_Area" localSheetId="10">'F3'!$A$1:$M$46</definedName>
    <definedName name="_xlnm.Print_Area" localSheetId="12">'F4'!$A$1:$M$92</definedName>
    <definedName name="_xlnm.Print_Area" localSheetId="14">'F5'!$A$1:$M$22</definedName>
    <definedName name="_xlnm.Print_Area" localSheetId="16">'F6'!$A$1:$M$91</definedName>
    <definedName name="_xlnm.Print_Area" localSheetId="5">'T1'!$A$1:$I$12</definedName>
    <definedName name="_xlnm.Print_Area" localSheetId="7">'T2'!$A$1:$I$43</definedName>
    <definedName name="_xlnm.Print_Area" localSheetId="9">'T3'!$A$1:$I$22</definedName>
    <definedName name="_xlnm.Print_Area" localSheetId="11">'T4'!$A$1:$I$28</definedName>
    <definedName name="_xlnm.Print_Area" localSheetId="13">'T5'!$A$1:$I$11</definedName>
    <definedName name="_xlnm.Print_Area" localSheetId="15">'T6'!$A$1:$I$40</definedName>
    <definedName name="_xlnm.Print_Area" localSheetId="2">التعاريف!$A$1:$C$133</definedName>
    <definedName name="_xlnm.Print_Area" localSheetId="0">الغلاف!$A$1:$X$27</definedName>
    <definedName name="_xlnm.Print_Area" localSheetId="1">المقدمة!$A$1:$C$8</definedName>
    <definedName name="_xlnm.Print_Area" localSheetId="4">'قائمة الأشكال البيانية'!$A$1:$C$13</definedName>
    <definedName name="_xlnm.Print_Area" localSheetId="3">'قائمة الجداول'!$A$1:$C$6</definedName>
    <definedName name="_xlnm.Print_Titles" localSheetId="6">'F1'!$4:$5</definedName>
    <definedName name="_xlnm.Print_Titles" localSheetId="8">'F2'!$4:$5</definedName>
    <definedName name="_xlnm.Print_Titles" localSheetId="10">'F3'!#REF!</definedName>
    <definedName name="_xlnm.Print_Titles" localSheetId="12">'F4'!#REF!</definedName>
    <definedName name="_xlnm.Print_Titles" localSheetId="14">'F5'!$4:$5</definedName>
    <definedName name="_xlnm.Print_Titles" localSheetId="16">'F6'!$4:$5</definedName>
    <definedName name="_xlnm.Print_Titles" localSheetId="5">'T1'!$4:$5</definedName>
    <definedName name="_xlnm.Print_Titles" localSheetId="7">'T2'!$4:$5</definedName>
    <definedName name="_xlnm.Print_Titles" localSheetId="9">'T3'!$4:$5</definedName>
    <definedName name="_xlnm.Print_Titles" localSheetId="11">'T4'!$4:$5</definedName>
    <definedName name="_xlnm.Print_Titles" localSheetId="13">'T5'!$4:$5</definedName>
    <definedName name="_xlnm.Print_Titles" localSheetId="15">'T6'!$4:$5</definedName>
    <definedName name="_xlnm.Print_Titles" localSheetId="2">التعاريف!$1:$1</definedName>
    <definedName name="_xlnm.Print_Titles" localSheetId="4">'قائمة الأشكال البيانية'!$1:$1</definedName>
    <definedName name="rC.Directorate" localSheetId="6">#REF!</definedName>
    <definedName name="rC.Directorate" localSheetId="8">#REF!</definedName>
    <definedName name="rC.Directorate" localSheetId="10">#REF!</definedName>
    <definedName name="rC.Directorate" localSheetId="12">#REF!</definedName>
    <definedName name="rC.Directorate" localSheetId="14">#REF!</definedName>
    <definedName name="rC.Directorate" localSheetId="16">#REF!</definedName>
    <definedName name="rC.Directorate" localSheetId="5">#REF!</definedName>
    <definedName name="rC.Directorate" localSheetId="7">#REF!</definedName>
    <definedName name="rC.Directorate" localSheetId="9">#REF!</definedName>
    <definedName name="rC.Directorate" localSheetId="11">#REF!</definedName>
    <definedName name="rC.Directorate" localSheetId="13">#REF!</definedName>
    <definedName name="rC.Directorate" localSheetId="15">#REF!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#REF!</definedName>
    <definedName name="rC.Division" localSheetId="6">#REF!</definedName>
    <definedName name="rC.Division" localSheetId="8">#REF!</definedName>
    <definedName name="rC.Division" localSheetId="10">#REF!</definedName>
    <definedName name="rC.Division" localSheetId="12">#REF!</definedName>
    <definedName name="rC.Division" localSheetId="14">#REF!</definedName>
    <definedName name="rC.Division" localSheetId="16">#REF!</definedName>
    <definedName name="rC.Division" localSheetId="5">#REF!</definedName>
    <definedName name="rC.Division" localSheetId="7">#REF!</definedName>
    <definedName name="rC.Division" localSheetId="9">#REF!</definedName>
    <definedName name="rC.Division" localSheetId="11">#REF!</definedName>
    <definedName name="rC.Division" localSheetId="13">#REF!</definedName>
    <definedName name="rC.Division" localSheetId="15">#REF!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#REF!</definedName>
    <definedName name="rC.RecordID" localSheetId="6">#REF!</definedName>
    <definedName name="rC.RecordID" localSheetId="8">#REF!</definedName>
    <definedName name="rC.RecordID" localSheetId="10">#REF!</definedName>
    <definedName name="rC.RecordID" localSheetId="12">#REF!</definedName>
    <definedName name="rC.RecordID" localSheetId="14">#REF!</definedName>
    <definedName name="rC.RecordID" localSheetId="16">#REF!</definedName>
    <definedName name="rC.RecordID" localSheetId="5">#REF!</definedName>
    <definedName name="rC.RecordID" localSheetId="7">#REF!</definedName>
    <definedName name="rC.RecordID" localSheetId="9">#REF!</definedName>
    <definedName name="rC.RecordID" localSheetId="11">#REF!</definedName>
    <definedName name="rC.RecordID" localSheetId="13">#REF!</definedName>
    <definedName name="rC.RecordID" localSheetId="15">#REF!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#REF!</definedName>
    <definedName name="rC.RecordInfoClassf" localSheetId="6">#REF!</definedName>
    <definedName name="rC.RecordInfoClassf" localSheetId="8">#REF!</definedName>
    <definedName name="rC.RecordInfoClassf" localSheetId="10">#REF!</definedName>
    <definedName name="rC.RecordInfoClassf" localSheetId="12">#REF!</definedName>
    <definedName name="rC.RecordInfoClassf" localSheetId="14">#REF!</definedName>
    <definedName name="rC.RecordInfoClassf" localSheetId="16">#REF!</definedName>
    <definedName name="rC.RecordInfoClassf" localSheetId="5">#REF!</definedName>
    <definedName name="rC.RecordInfoClassf" localSheetId="7">#REF!</definedName>
    <definedName name="rC.RecordInfoClassf" localSheetId="9">#REF!</definedName>
    <definedName name="rC.RecordInfoClassf" localSheetId="11">#REF!</definedName>
    <definedName name="rC.RecordInfoClassf" localSheetId="13">#REF!</definedName>
    <definedName name="rC.RecordInfoClassf" localSheetId="15">#REF!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#REF!</definedName>
    <definedName name="rC.RecordName" localSheetId="6">#REF!</definedName>
    <definedName name="rC.RecordName" localSheetId="8">#REF!</definedName>
    <definedName name="rC.RecordName" localSheetId="10">#REF!</definedName>
    <definedName name="rC.RecordName" localSheetId="12">#REF!</definedName>
    <definedName name="rC.RecordName" localSheetId="14">#REF!</definedName>
    <definedName name="rC.RecordName" localSheetId="16">#REF!</definedName>
    <definedName name="rC.RecordName" localSheetId="5">#REF!</definedName>
    <definedName name="rC.RecordName" localSheetId="7">#REF!</definedName>
    <definedName name="rC.RecordName" localSheetId="9">#REF!</definedName>
    <definedName name="rC.RecordName" localSheetId="11">#REF!</definedName>
    <definedName name="rC.RecordName" localSheetId="13">#REF!</definedName>
    <definedName name="rC.RecordName" localSheetId="15">#REF!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#REF!</definedName>
    <definedName name="rP.DropDown_Impact">[1]Parameters!$F$19:$F$23</definedName>
    <definedName name="rP.Sorted_by_En">[1]Parameters!$F$12:$H$16</definedName>
    <definedName name="الخارجيون" localSheetId="6">#REF!</definedName>
    <definedName name="الخارجيون" localSheetId="8">#REF!</definedName>
    <definedName name="الخارجيون" localSheetId="10">#REF!</definedName>
    <definedName name="الخارجيون" localSheetId="12">#REF!</definedName>
    <definedName name="الخارجيون" localSheetId="14">#REF!</definedName>
    <definedName name="الخارجيون" localSheetId="16">#REF!</definedName>
    <definedName name="الخارجيون" localSheetId="5">#REF!</definedName>
    <definedName name="الخارجيون" localSheetId="7">#REF!</definedName>
    <definedName name="الخارجيون" localSheetId="9">#REF!</definedName>
    <definedName name="الخارجيون" localSheetId="11">#REF!</definedName>
    <definedName name="الخارجيون" localSheetId="13">#REF!</definedName>
    <definedName name="الخارجيون" localSheetId="15">#REF!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#REF!</definedName>
    <definedName name="ش1" localSheetId="6">#REF!</definedName>
    <definedName name="ش1" localSheetId="8">#REF!</definedName>
    <definedName name="ش1" localSheetId="10">#REF!</definedName>
    <definedName name="ش1" localSheetId="12">#REF!</definedName>
    <definedName name="ش1" localSheetId="14">#REF!</definedName>
    <definedName name="ش1" localSheetId="16">#REF!</definedName>
    <definedName name="ش1" localSheetId="5">#REF!</definedName>
    <definedName name="ش1" localSheetId="7">#REF!</definedName>
    <definedName name="ش1" localSheetId="9">#REF!</definedName>
    <definedName name="ش1" localSheetId="11">#REF!</definedName>
    <definedName name="ش1" localSheetId="13">#REF!</definedName>
    <definedName name="ش1" localSheetId="15">#REF!</definedName>
    <definedName name="ش1" localSheetId="2">#REF!</definedName>
    <definedName name="ش1" localSheetId="0">#REF!</definedName>
    <definedName name="ش1" localSheetId="1">#REF!</definedName>
    <definedName name="ش1" localSheetId="4">#REF!</definedName>
    <definedName name="ش1" localSheetId="3">#REF!</definedName>
    <definedName name="ش1">#REF!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'[2]T2.43-1991'!#REF!</definedName>
    <definedName name="ش37" localSheetId="6">#REF!</definedName>
    <definedName name="ش37" localSheetId="8">#REF!</definedName>
    <definedName name="ش37" localSheetId="10">#REF!</definedName>
    <definedName name="ش37" localSheetId="12">#REF!</definedName>
    <definedName name="ش37" localSheetId="14">#REF!</definedName>
    <definedName name="ش37" localSheetId="16">#REF!</definedName>
    <definedName name="ش37" localSheetId="5">#REF!</definedName>
    <definedName name="ش37" localSheetId="7">#REF!</definedName>
    <definedName name="ش37" localSheetId="9">#REF!</definedName>
    <definedName name="ش37" localSheetId="11">#REF!</definedName>
    <definedName name="ش37" localSheetId="13">#REF!</definedName>
    <definedName name="ش37" localSheetId="15">#REF!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#REF!</definedName>
    <definedName name="ش55" localSheetId="6">'[3]T2.43-1991'!#REF!</definedName>
    <definedName name="ش55" localSheetId="8">'[3]T2.43-1991'!#REF!</definedName>
    <definedName name="ش55" localSheetId="10">'[3]T2.43-1991'!#REF!</definedName>
    <definedName name="ش55" localSheetId="12">'[3]T2.43-1991'!#REF!</definedName>
    <definedName name="ش55" localSheetId="14">'[3]T2.43-1991'!#REF!</definedName>
    <definedName name="ش55" localSheetId="16">'[3]T2.43-1991'!#REF!</definedName>
    <definedName name="ش55" localSheetId="5">'[3]T2.43-1991'!#REF!</definedName>
    <definedName name="ش55" localSheetId="7">'[3]T2.43-1991'!#REF!</definedName>
    <definedName name="ش55" localSheetId="9">'[3]T2.43-1991'!#REF!</definedName>
    <definedName name="ش55" localSheetId="11">'[3]T2.43-1991'!#REF!</definedName>
    <definedName name="ش55" localSheetId="13">'[3]T2.43-1991'!#REF!</definedName>
    <definedName name="ش55" localSheetId="15">'[3]T2.43-1991'!#REF!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#REF!</definedName>
    <definedName name="ش7">'[4]T3.56'!#REF!</definedName>
    <definedName name="ش9" localSheetId="6">#REF!</definedName>
    <definedName name="ش9" localSheetId="8">#REF!</definedName>
    <definedName name="ش9" localSheetId="10">#REF!</definedName>
    <definedName name="ش9" localSheetId="12">#REF!</definedName>
    <definedName name="ش9" localSheetId="14">#REF!</definedName>
    <definedName name="ش9" localSheetId="16">#REF!</definedName>
    <definedName name="ش9" localSheetId="5">#REF!</definedName>
    <definedName name="ش9" localSheetId="7">#REF!</definedName>
    <definedName name="ش9" localSheetId="9">#REF!</definedName>
    <definedName name="ش9" localSheetId="11">#REF!</definedName>
    <definedName name="ش9" localSheetId="13">#REF!</definedName>
    <definedName name="ش9" localSheetId="15">#REF!</definedName>
    <definedName name="ش9" localSheetId="2">#REF!</definedName>
    <definedName name="ش9" localSheetId="0">#REF!</definedName>
    <definedName name="ش9" localSheetId="1">#REF!</definedName>
    <definedName name="ش9" localSheetId="4">#REF!</definedName>
    <definedName name="ش9" localSheetId="3">#REF!</definedName>
    <definedName name="ش9">#REF!</definedName>
    <definedName name="ل120" localSheetId="6">#REF!</definedName>
    <definedName name="ل120" localSheetId="8">#REF!</definedName>
    <definedName name="ل120" localSheetId="10">#REF!</definedName>
    <definedName name="ل120" localSheetId="12">#REF!</definedName>
    <definedName name="ل120" localSheetId="14">#REF!</definedName>
    <definedName name="ل120" localSheetId="16">#REF!</definedName>
    <definedName name="ل120" localSheetId="5">#REF!</definedName>
    <definedName name="ل120" localSheetId="7">#REF!</definedName>
    <definedName name="ل120" localSheetId="9">#REF!</definedName>
    <definedName name="ل120" localSheetId="11">#REF!</definedName>
    <definedName name="ل120" localSheetId="13">#REF!</definedName>
    <definedName name="ل120" localSheetId="15">#REF!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#REF!</definedName>
    <definedName name="ل9" localSheetId="6">#REF!</definedName>
    <definedName name="ل9" localSheetId="8">#REF!</definedName>
    <definedName name="ل9" localSheetId="10">#REF!</definedName>
    <definedName name="ل9" localSheetId="12">#REF!</definedName>
    <definedName name="ل9" localSheetId="14">#REF!</definedName>
    <definedName name="ل9" localSheetId="16">#REF!</definedName>
    <definedName name="ل9" localSheetId="5">#REF!</definedName>
    <definedName name="ل9" localSheetId="7">#REF!</definedName>
    <definedName name="ل9" localSheetId="9">#REF!</definedName>
    <definedName name="ل9" localSheetId="11">#REF!</definedName>
    <definedName name="ل9" localSheetId="13">#REF!</definedName>
    <definedName name="ل9" localSheetId="15">#REF!</definedName>
    <definedName name="ل9" localSheetId="2">#REF!</definedName>
    <definedName name="ل9" localSheetId="0">#REF!</definedName>
    <definedName name="ل9" localSheetId="1">#REF!</definedName>
    <definedName name="ل9" localSheetId="4">#REF!</definedName>
    <definedName name="ل9" localSheetId="3">#REF!</definedName>
    <definedName name="ل9">#REF!</definedName>
    <definedName name="ه2" localSheetId="6">#REF!</definedName>
    <definedName name="ه2" localSheetId="8">#REF!</definedName>
    <definedName name="ه2" localSheetId="10">#REF!</definedName>
    <definedName name="ه2" localSheetId="12">#REF!</definedName>
    <definedName name="ه2" localSheetId="14">#REF!</definedName>
    <definedName name="ه2" localSheetId="16">#REF!</definedName>
    <definedName name="ه2" localSheetId="5">#REF!</definedName>
    <definedName name="ه2" localSheetId="7">#REF!</definedName>
    <definedName name="ه2" localSheetId="9">#REF!</definedName>
    <definedName name="ه2" localSheetId="11">#REF!</definedName>
    <definedName name="ه2" localSheetId="13">#REF!</definedName>
    <definedName name="ه2" localSheetId="15">#REF!</definedName>
    <definedName name="ه2" localSheetId="2">#REF!</definedName>
    <definedName name="ه2" localSheetId="0">#REF!</definedName>
    <definedName name="ه2" localSheetId="1">#REF!</definedName>
    <definedName name="ه2" localSheetId="4">#REF!</definedName>
    <definedName name="ه2" localSheetId="3">#REF!</definedName>
    <definedName name="ه2">#REF!</definedName>
    <definedName name="ى15" localSheetId="6">#REF!</definedName>
    <definedName name="ى15" localSheetId="8">#REF!</definedName>
    <definedName name="ى15" localSheetId="10">#REF!</definedName>
    <definedName name="ى15" localSheetId="12">#REF!</definedName>
    <definedName name="ى15" localSheetId="14">#REF!</definedName>
    <definedName name="ى15" localSheetId="16">#REF!</definedName>
    <definedName name="ى15" localSheetId="5">#REF!</definedName>
    <definedName name="ى15" localSheetId="7">#REF!</definedName>
    <definedName name="ى15" localSheetId="9">#REF!</definedName>
    <definedName name="ى15" localSheetId="11">#REF!</definedName>
    <definedName name="ى15" localSheetId="13">#REF!</definedName>
    <definedName name="ى15" localSheetId="15">#REF!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#REF!</definedName>
    <definedName name="ى55" localSheetId="6">#REF!</definedName>
    <definedName name="ى55" localSheetId="8">#REF!</definedName>
    <definedName name="ى55" localSheetId="10">#REF!</definedName>
    <definedName name="ى55" localSheetId="12">#REF!</definedName>
    <definedName name="ى55" localSheetId="14">#REF!</definedName>
    <definedName name="ى55" localSheetId="16">#REF!</definedName>
    <definedName name="ى55" localSheetId="5">#REF!</definedName>
    <definedName name="ى55" localSheetId="7">#REF!</definedName>
    <definedName name="ى55" localSheetId="9">#REF!</definedName>
    <definedName name="ى55" localSheetId="11">#REF!</definedName>
    <definedName name="ى55" localSheetId="13">#REF!</definedName>
    <definedName name="ى55" localSheetId="15">#REF!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8525" i="60" l="1"/>
  <c r="B1048526" i="60"/>
  <c r="B1048527" i="60"/>
  <c r="B1048528" i="60"/>
  <c r="B1048550" i="58" l="1"/>
  <c r="B1048551" i="58"/>
  <c r="B1048552" i="58"/>
  <c r="B1048553" i="58"/>
  <c r="B1048554" i="58"/>
  <c r="B1048555" i="58"/>
  <c r="C1048545" i="58"/>
  <c r="D1048545" i="58"/>
  <c r="E1048545" i="58"/>
  <c r="F1048545" i="58"/>
  <c r="C1048546" i="58"/>
  <c r="D1048546" i="58"/>
  <c r="E1048546" i="58"/>
  <c r="F1048546" i="58"/>
  <c r="B1048546" i="58"/>
  <c r="B1048545" i="58"/>
  <c r="B1048534" i="58"/>
  <c r="B1048535" i="58"/>
  <c r="B1048536" i="58"/>
  <c r="B1048537" i="58"/>
  <c r="B1048538" i="58"/>
  <c r="B1048539" i="58"/>
  <c r="D16" i="45"/>
  <c r="D12" i="45" s="1"/>
  <c r="E16" i="45"/>
  <c r="E12" i="45" s="1"/>
  <c r="F16" i="45"/>
  <c r="F12" i="45" s="1"/>
  <c r="G16" i="45"/>
  <c r="G12" i="45" s="1"/>
  <c r="C16" i="45"/>
  <c r="C12" i="45" s="1"/>
  <c r="D7" i="45"/>
  <c r="D10" i="45" s="1"/>
  <c r="E7" i="45"/>
  <c r="E10" i="45" s="1"/>
  <c r="F7" i="45"/>
  <c r="F10" i="45" s="1"/>
  <c r="G7" i="45"/>
  <c r="G10" i="45" s="1"/>
  <c r="C7" i="45"/>
  <c r="C10" i="45" s="1"/>
  <c r="C1048533" i="60"/>
  <c r="D1048533" i="60"/>
  <c r="E1048533" i="60"/>
  <c r="F1048533" i="60"/>
  <c r="B1048533" i="60"/>
  <c r="B1048528" i="58" l="1"/>
  <c r="B1048530" i="58"/>
  <c r="B1048529" i="58"/>
  <c r="C7" i="16" l="1"/>
  <c r="C6" i="16"/>
  <c r="C5" i="16"/>
  <c r="C4" i="16"/>
  <c r="C3" i="16"/>
  <c r="C2" i="16"/>
  <c r="A7" i="16"/>
  <c r="A6" i="16"/>
  <c r="A5" i="16"/>
  <c r="A4" i="16"/>
  <c r="A3" i="16"/>
  <c r="A2" i="16"/>
  <c r="A17" i="19"/>
  <c r="A16" i="19"/>
  <c r="C17" i="19"/>
  <c r="C16" i="19"/>
  <c r="C15" i="19"/>
  <c r="C14" i="19"/>
  <c r="A15" i="19"/>
  <c r="A14" i="19"/>
  <c r="C13" i="19"/>
  <c r="A13" i="19"/>
  <c r="A12" i="19"/>
  <c r="C12" i="19"/>
  <c r="C11" i="19"/>
  <c r="A11" i="19"/>
  <c r="C10" i="19"/>
  <c r="A10" i="19"/>
  <c r="A9" i="19"/>
  <c r="C9" i="19"/>
  <c r="A8" i="19"/>
  <c r="C8" i="19"/>
  <c r="C7" i="19"/>
  <c r="A7" i="19"/>
  <c r="C6" i="19"/>
  <c r="A6" i="19"/>
  <c r="A5" i="19"/>
  <c r="C5" i="19"/>
  <c r="C4" i="19"/>
  <c r="C3" i="19"/>
  <c r="C2" i="19"/>
  <c r="A4" i="19"/>
  <c r="A3" i="19"/>
  <c r="A2" i="19"/>
  <c r="I1048548" i="62" a="1"/>
  <c r="I1048548" i="62" s="1"/>
  <c r="B1048548" i="62" s="1"/>
  <c r="I1048541" i="62" a="1"/>
  <c r="I1048541" i="62" s="1"/>
  <c r="B1048541" i="62" s="1"/>
  <c r="I1048535" i="62" a="1"/>
  <c r="I1048535" i="62" s="1"/>
  <c r="B1048535" i="62" s="1"/>
  <c r="I1048529" i="62" a="1"/>
  <c r="I1048529" i="62" s="1"/>
  <c r="B1048529" i="62" s="1"/>
  <c r="C1048552" i="59"/>
  <c r="D1048552" i="59"/>
  <c r="E1048552" i="59"/>
  <c r="F1048552" i="59"/>
  <c r="C1048553" i="59"/>
  <c r="D1048553" i="59"/>
  <c r="E1048553" i="59"/>
  <c r="F1048553" i="59"/>
  <c r="B1048553" i="59"/>
  <c r="B1048552" i="59"/>
  <c r="M1048552" i="59" a="1"/>
  <c r="M1048552" i="59" s="1"/>
  <c r="H1048552" i="59" a="1"/>
  <c r="H1048552" i="59" s="1"/>
  <c r="M1048528" i="61"/>
  <c r="H1048528" i="61" a="1"/>
  <c r="H1048528" i="61" s="1"/>
  <c r="B1048528" i="61" s="1"/>
  <c r="F1048521" i="61" a="1"/>
  <c r="F1048521" i="61" s="1"/>
  <c r="E1048521" i="61" a="1"/>
  <c r="E1048521" i="61" s="1"/>
  <c r="B1048521" i="61" s="1"/>
  <c r="F1048515" i="61" a="1"/>
  <c r="F1048515" i="61" s="1"/>
  <c r="E1048515" i="61" a="1"/>
  <c r="E1048515" i="61" s="1"/>
  <c r="B1048515" i="61" s="1"/>
  <c r="M1048509" i="61" a="1"/>
  <c r="M1048509" i="61" s="1"/>
  <c r="H1048509" i="61" a="1"/>
  <c r="H1048509" i="61" s="1"/>
  <c r="B1048509" i="61" s="1"/>
  <c r="M1048501" i="61" a="1"/>
  <c r="M1048501" i="61" s="1"/>
  <c r="H1048501" i="61" a="1"/>
  <c r="H1048501" i="61" s="1"/>
  <c r="B1048501" i="61" s="1"/>
  <c r="D6" i="50"/>
  <c r="D8" i="50" s="1"/>
  <c r="D29" i="45"/>
  <c r="D31" i="45" s="1"/>
  <c r="D23" i="45"/>
  <c r="C1048528" i="61" l="1"/>
  <c r="E1048504" i="61"/>
  <c r="E1048502" i="61"/>
  <c r="F1048504" i="61"/>
  <c r="F1048502" i="61"/>
  <c r="F1048503" i="61"/>
  <c r="F1048501" i="61"/>
  <c r="B1048502" i="61"/>
  <c r="E1048503" i="61"/>
  <c r="E1048501" i="61"/>
  <c r="F1048550" i="62"/>
  <c r="F1048549" i="62"/>
  <c r="F1048548" i="62"/>
  <c r="E1048550" i="62"/>
  <c r="E1048549" i="62"/>
  <c r="E1048548" i="62"/>
  <c r="B1048549" i="62"/>
  <c r="D1048550" i="62"/>
  <c r="D1048549" i="62"/>
  <c r="D1048548" i="62"/>
  <c r="B1048550" i="62"/>
  <c r="C1048550" i="62"/>
  <c r="C1048549" i="62"/>
  <c r="C1048548" i="62"/>
  <c r="D1048510" i="61"/>
  <c r="D1048509" i="61"/>
  <c r="B1048504" i="61"/>
  <c r="C1048504" i="61"/>
  <c r="C1048503" i="61"/>
  <c r="C1048502" i="61"/>
  <c r="C1048501" i="61"/>
  <c r="F1048510" i="61"/>
  <c r="F1048509" i="61"/>
  <c r="B1048516" i="61"/>
  <c r="B1048522" i="61"/>
  <c r="D1048528" i="61"/>
  <c r="E1048510" i="61"/>
  <c r="E1048509" i="61"/>
  <c r="B1048523" i="61"/>
  <c r="F1048528" i="61"/>
  <c r="B1048503" i="61"/>
  <c r="D1048504" i="61"/>
  <c r="D1048503" i="61"/>
  <c r="D1048502" i="61"/>
  <c r="D1048501" i="61"/>
  <c r="B1048510" i="61"/>
  <c r="C1048510" i="61"/>
  <c r="C1048509" i="61"/>
  <c r="E1048528" i="61"/>
  <c r="F1048543" i="62"/>
  <c r="F1048542" i="62"/>
  <c r="F1048541" i="62"/>
  <c r="E1048543" i="62"/>
  <c r="E1048542" i="62"/>
  <c r="E1048541" i="62"/>
  <c r="B1048542" i="62"/>
  <c r="D1048543" i="62"/>
  <c r="D1048542" i="62"/>
  <c r="D1048541" i="62"/>
  <c r="B1048543" i="62"/>
  <c r="C1048543" i="62"/>
  <c r="C1048542" i="62"/>
  <c r="C1048541" i="62"/>
  <c r="F1048535" i="62"/>
  <c r="E1048535" i="62"/>
  <c r="F1048530" i="62"/>
  <c r="E1048530" i="62"/>
  <c r="E1048529" i="62"/>
  <c r="E1048536" i="62"/>
  <c r="D1048530" i="62"/>
  <c r="D1048529" i="62"/>
  <c r="D1048536" i="62"/>
  <c r="D1048535" i="62"/>
  <c r="F1048529" i="62"/>
  <c r="F1048536" i="62"/>
  <c r="B1048530" i="62"/>
  <c r="C1048530" i="62"/>
  <c r="C1048529" i="62"/>
  <c r="B1048536" i="62"/>
  <c r="C1048536" i="62"/>
  <c r="C1048535" i="6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<sst xmlns="http://schemas.openxmlformats.org/spreadsheetml/2006/main" count="703" uniqueCount="443">
  <si>
    <t>مصادر جداول هذا الفصل:</t>
  </si>
  <si>
    <t>Sources of this Chapter's Tables:</t>
  </si>
  <si>
    <t>التعاريف</t>
  </si>
  <si>
    <t>Definitions</t>
  </si>
  <si>
    <t>قائمة الجداول</t>
  </si>
  <si>
    <t>#</t>
  </si>
  <si>
    <t>List of Tables</t>
  </si>
  <si>
    <t>قائمة الأشكال البيانية</t>
  </si>
  <si>
    <t>List of Figures</t>
  </si>
  <si>
    <t>T: 1</t>
  </si>
  <si>
    <t>T: 2</t>
  </si>
  <si>
    <t>السنة</t>
  </si>
  <si>
    <t>Year</t>
  </si>
  <si>
    <t>T: 3</t>
  </si>
  <si>
    <t>%</t>
  </si>
  <si>
    <t>المؤشر</t>
  </si>
  <si>
    <t>الوحدة</t>
  </si>
  <si>
    <t>Unit</t>
  </si>
  <si>
    <t>Indicator</t>
  </si>
  <si>
    <t>Number</t>
  </si>
  <si>
    <t>عدد</t>
  </si>
  <si>
    <t>الأنشطة الاقتصادية الأخرى</t>
  </si>
  <si>
    <t>T: 4</t>
  </si>
  <si>
    <t>T: 5</t>
  </si>
  <si>
    <r>
      <t xml:space="preserve">شكل </t>
    </r>
    <r>
      <rPr>
        <sz val="12"/>
        <color theme="1"/>
        <rFont val="Calibri"/>
        <family val="2"/>
        <scheme val="minor"/>
      </rPr>
      <t>(14) Figure</t>
    </r>
  </si>
  <si>
    <r>
      <t xml:space="preserve">شكل </t>
    </r>
    <r>
      <rPr>
        <sz val="12"/>
        <color theme="1"/>
        <rFont val="Calibri"/>
        <family val="2"/>
        <scheme val="minor"/>
      </rPr>
      <t>(1) Figure</t>
    </r>
  </si>
  <si>
    <t>الهطول</t>
  </si>
  <si>
    <t>موارد المياه العذبة المتجددة</t>
  </si>
  <si>
    <t>التدفقات الفعلية الخارجة للأنهار والمياه الجوفية إلى البلدان المجاورة.</t>
  </si>
  <si>
    <t>التدفقات الخارجة للمياه السطحية والمياه الجوفية إلى البلدان المجاورة</t>
  </si>
  <si>
    <t>التدفق الداخل للمياه السطحية والمياه الجوفية من البلدان المجاورة</t>
  </si>
  <si>
    <t>Total volume of atmospheric wet precipitation (rain, snow, hail, dew, etc.) falling on the territory of the country over one year, in millions of cubic metres.</t>
  </si>
  <si>
    <t>Precipitation</t>
  </si>
  <si>
    <t>Actual outflow of rivers and groundwater into neighbouring countries.</t>
  </si>
  <si>
    <t xml:space="preserve">Precipitation                              </t>
  </si>
  <si>
    <t>مليون متر مكعب في السنة</t>
  </si>
  <si>
    <t xml:space="preserve">Renewable Freshwater Resources </t>
  </si>
  <si>
    <t>المياه السطحية العذبة المستخرجة</t>
  </si>
  <si>
    <t>المياه الجوفية العذبة المستخرجة</t>
  </si>
  <si>
    <t>المياه المزالة من أي مصدر مائي جوفي بصورة دائمة أو مؤقتة.</t>
  </si>
  <si>
    <t>Water removed from any surface water sources, such as rivers, lakes, reservoirs or rainwater, either permanently or temporarily.</t>
  </si>
  <si>
    <t xml:space="preserve">Water removed from any groundwater sources either permanently or temporarily. </t>
  </si>
  <si>
    <t>Water discharged into freshwaters without use, or before use. Occurs primarily during mining and construction activities. Excludes discharges into the sea.</t>
  </si>
  <si>
    <t>المياه المعادة دون استخدام</t>
  </si>
  <si>
    <t>هي المياه التي تصرف في المياه العذبة دون استخدام أو قبل الاستخدام. وهذا يحدث أساساً أثناء عمليات التعدين وأنشطة الإنشاءات. ولاتشمل عمليات الصرف إلى البحر.</t>
  </si>
  <si>
    <t xml:space="preserve">صافي المياه العذبة المستخرجة </t>
  </si>
  <si>
    <t xml:space="preserve">المياه العذبة المستخرجة بواسطة صناعة إمدادات المياه (ISIC 36) </t>
  </si>
  <si>
    <t>المياه العذبة المستخرجة بواسطة الأسر المعيشية</t>
  </si>
  <si>
    <t>المياه العذبة المستخرجة بواسطة الزراعة والحراجة وصيد الأسماك (ISIC 01-03)</t>
  </si>
  <si>
    <t>الري الزراعي</t>
  </si>
  <si>
    <t>التطبيق الاصطناعي للمياه على الأرض للمساعدة في زراعة المحاصيل والمراعي.</t>
  </si>
  <si>
    <t>المياه العذبة المستخرجة بواسطة التعدين واستغلال المحاجر(ISIC 05-09)</t>
  </si>
  <si>
    <t>المياه العذبة المستخرجة بواسطة الصناعة التحويلية (ISIC 10-33)</t>
  </si>
  <si>
    <t>المياه العذبة المستخرجة بواسطة إمدادات الكهرباء والغاز والبخار وتكييف الهواء (ISIC 35)</t>
  </si>
  <si>
    <t>المياه العذبة المستخرجة بواسطة توليد الطاقة الكهربائية ونقلها وتوزيعها (ISIC 351)</t>
  </si>
  <si>
    <t>المياه العذبة المستخرجة بواسطة التشييد (ISIC 41-43)</t>
  </si>
  <si>
    <t>المياه العذبة المستخرجة بواسطة الأنشطة الاقتصادية الأخرى</t>
  </si>
  <si>
    <t>إجمالي حجم المياه المتحصل عليها من إزالة ملوحة مياه البحر والمياه شبه المالحة.</t>
  </si>
  <si>
    <t xml:space="preserve">المياه المزالة ملوحتها </t>
  </si>
  <si>
    <t>Artificial application of water on land to assist in the growing of crops and pastures.</t>
  </si>
  <si>
    <t>Total volume of water obtained from desalination of (i.e., removal of salt from) seawater and brackish water.</t>
  </si>
  <si>
    <t>المياه المعاد استعمالها</t>
  </si>
  <si>
    <t>المياه المستعملة المتحصل عليها من مستعمِل آخر مباشرة، سواء معالجة أو غير معالجة من أجل استعمالها في أغراض أخرى. وتشمل أيضاً المياه العادمة المعالجة المتحصل عليها من محطات المعالجة لاستعمالها في أغراض أخرى. ولا تشمل المياه التي تصرف في المجاري المائية وتُستخدم مرة أخرى في اتجاه المجرى. ويُستبعد منها إعادة تدوير المياه في المواقع الصناعية.</t>
  </si>
  <si>
    <t>الحجم الكلي للمياه العذبة التي تستورد من بلدان أخرى كسلع أساسية عبر أنابيب أو في السفن أو الشاحنات. ولا تشمل المياه المعبأة.</t>
  </si>
  <si>
    <t>واردات المياه</t>
  </si>
  <si>
    <t>صادرات المياه</t>
  </si>
  <si>
    <t>الحجم الكلي للمياه العذبة التي تصدّر إلى بلدان أخرى كسلع أساسية عبر أنابيب أو في السفن أو الشاحنات. ولا تشمل المياه المعبأة.</t>
  </si>
  <si>
    <t>الفاقد أثناء النقل</t>
  </si>
  <si>
    <t xml:space="preserve">حجم المياه العذبة المفقودة أثناء النقل، بين نقطة الاستخراج ونقطة الاستعمال، وبين نقاط الاستعمال ونقاط إعادة الاستعمال. وتشمل المياه المفقودة بالتسرّب وبالبخر. </t>
  </si>
  <si>
    <t>إجمالي استخدام المياه العذبة</t>
  </si>
  <si>
    <t>المياه العذبة المستخدمة في الأسر المعيشية</t>
  </si>
  <si>
    <t>The volume of water used by households either supplied by the water supply industry or directly abstracted by households for own use. Water used in the normal functioning of households (e.g., drinking or washing). It includes watering of household gardens but should not include water used for commercial agriculture.</t>
  </si>
  <si>
    <t>استخراج المياه العذبة واستخدامها</t>
  </si>
  <si>
    <t>من مصادر مياه جوفية متجددة</t>
  </si>
  <si>
    <t>من مصادر مياه جوفية غير متجددة</t>
  </si>
  <si>
    <t xml:space="preserve">Households </t>
  </si>
  <si>
    <t>جمع مياه الأمطار</t>
  </si>
  <si>
    <t xml:space="preserve">إجمالي استخدام المياه العذبة  </t>
  </si>
  <si>
    <t>الأسر المعيشية</t>
  </si>
  <si>
    <t>إجمالي المياه العذبة التي توفرها صناعة إمدادات المياه (ISIC 36)</t>
  </si>
  <si>
    <t>المياه التي توفرها صناعة إمدادات المياه للمستعملين. وتشمل الفاقد أثناء النقل. وتُستثنى منها المياه التي توفرها صناعة إمدادات المياه لتشغيل قنوات الري.</t>
  </si>
  <si>
    <t>حجم المياه العذبة المفقودة أثناء النقل، بين نقطة الاستخراج ونقطة الاستعمال، وبين نقاط الاستعمال ونقاط إعادة الاستعمال. يجب أن يكون هذا أصغر من أو يساوي الفاقد اثناء النقل.</t>
  </si>
  <si>
    <t>صافي المياه العذبة التي توفرها صناعة إمدادات المياه</t>
  </si>
  <si>
    <t>إجمالي السكان الذين يحصلون على المياه من صناعة إمدادات المياه (ISIC 36)</t>
  </si>
  <si>
    <t>سكان الحضر الذين يحصلون على المياه من صناعة إمدادات المياه (ISIC 36)</t>
  </si>
  <si>
    <t>سكان الريف الذين يحصلون على المياه من صناعة إمدادات المياه (ISIC 36)</t>
  </si>
  <si>
    <t>Water supplied by water supply industry to the user. Includes losses during transport. The water supplied by water supply industry for the operation of irrigation canals is excluded.</t>
  </si>
  <si>
    <t>The volume of water lost during transport between a point of abstraction and a point of use, and between points of use and reuse. Includes evaporation and leakages.</t>
  </si>
  <si>
    <t>Percentage of the total resident population using water supplied by the water supply industry (ISIC 36).</t>
  </si>
  <si>
    <t>Percentage of the urban resident population using water supplied by the water supply industry (ISIC 36).</t>
  </si>
  <si>
    <t>Percentage of the rural resident population using water supplied by the water supply industry (ISIC 36).</t>
  </si>
  <si>
    <t>Households</t>
  </si>
  <si>
    <t>Treatment of wastewater by a physical and/or chemical process involving settlement of suspended solids, or other process in which the Biological Oxygen Demand (BOD5) of the incoming wastewater is reduced by at least 20% before discharge and the total suspended solids of the incoming wastewater are reduced by at least 50%. To avoid double counting, water subjected to more than one type of treatment should be reported under the highest level of treatment only.</t>
  </si>
  <si>
    <t xml:space="preserve">Post-primary treatment of wastewater by a process generally involving biological or other treatment with a secondary settlement or other process, resulting in a Biological Oxygen Demand (BOD5) removal of at least 70% and a Chemical Oxygen Demand (COD) removal of at least 75%. To avoid double counting, water subjected to more than one type of treatment should be reported under the highest level of treatment only. </t>
  </si>
  <si>
    <t xml:space="preserve">Treatment (additional to secondary treatment) of nitrogen and/or phosphorous and/or any other pollutant affecting the quality or a specific use of water: microbiological pollution, colour etc. The different possible treatment efficiencies ('organic pollution removal' of at least 95% for BOD5, 85% for COD, 'nitrogen removal' of at least 70%, 'phosphorous removal' of at least 80% and 'microbiological removal') cannot be added and are exclusive.  To avoid double counting, water subjected to more than one type of treatment should be reported under the highest level of treatment only. </t>
  </si>
  <si>
    <t xml:space="preserve">Collection, preliminary treatment, treatment, infiltration or discharge of domestic wastewater from dwellings generally between 1 and 50 population equivalents, not connected to a wastewater collection system. An example is septic tanks. Excluded from here are systems with storage tanks from which the wastewater is transported periodically by trucks to a wastewater treatment plant which are part of urban wastewater treatment.  </t>
  </si>
  <si>
    <t>إجمالي المياه العادمة المنتجة</t>
  </si>
  <si>
    <t>المياه العادمة المنتجة بواسطة الأنشطة الاقتصادية الأخرى</t>
  </si>
  <si>
    <t>معالجة المياه العادمة في الحضر</t>
  </si>
  <si>
    <t>معالجة المياه العادمة اللاحقة للمعالجة الأولية بواسطة عمليات تشتمل عموماً على معالجة بيوكيميائية أو غيرها مع تثبيت ثانوي، أو باتباع عملية أخرى، مما يؤدي إلى إزالة الطلب على الأكسجين  البيوكيميائيي بنسبة لا تقل عن 70 في المائة وإزالة الطلب على الأكسجين الكيميائي بنسبة لا تقل عن 75 في المائة. ولتلافي إجراء الحساب مرتين، ينبغي الإبلاغ عن المياه الخاضعة لأكثر من نوع واحد من المعالجة عند المستوى الأعلى فقط.</t>
  </si>
  <si>
    <t>المعالجة الأولية للمياه العادمة</t>
  </si>
  <si>
    <t>المعالجة الثانوية للمياه العادمة</t>
  </si>
  <si>
    <t>المعالجة الثالثية للمياه العادمة</t>
  </si>
  <si>
    <t>معالجة للنيتروجين و/أو الفوسفور و/أو أي ملوثات أخرى )إضافية إلى المعالجة الثانوية( تؤثر في نوعية المياه أو في استخدامها بصورة معينة من ناحية: التلوث الميكروبي، أو اللون، وما إلى ذلك. ولا يمكن إضافة كفاءات المعالجة المختلفة الممكنة )‘إزالة التلوث العضوي’ لما لا يقل عن 95 في المائة بالنسبة للطلب على الأكسجين البيولوجي، و 85 في المائة بالنسبة للطلب على الأكسجين الكيميائي، و ‘إزالة النيتروجين’، لما لا يقل عن 70 في المائة، و ‘إزالة الفوسفور’، لما لا يقل عن 80 في المائة و‘إزالة الميكروبات البيولوجية’.(كما أن هذه المعالجة هي معالجة حصرية. ولتلافي إجراء الحساب مرتين، ينبغي الإبلاغ عن المياه الخاضعة لأكثر من نوع واحد من المعالجة عند المستوى الأعلى للمعالجة فقط.</t>
  </si>
  <si>
    <t>المياه العادمة المعالجة في محطات معالجة أخرى</t>
  </si>
  <si>
    <t>المعالجة المستقلة للمياه العادمة</t>
  </si>
  <si>
    <t>الجمع أو المعالجة التمهيدية أو المعالجة أو الترشيح أو التصريف للمياه العادمة المنزلية من أماكن السكن التي يتراوح عدد قاطنيها عموماً بين 1 و 50، وتكون غير موصولة بشبكة لجمع المياه العادمة. ومن أمثلة ذلك خزانات المجارير. ولا يشمل ذلك النظم الحاوية لصهاريج تخزين تُنقل منها المياه العادمة دورياً بواسطة شاحنات إلى محطة لمعالجة المياه العادمة.</t>
  </si>
  <si>
    <t>إنتاج المياه العادمة ومعالجتها</t>
  </si>
  <si>
    <t>Wastewater Generation and Treatment</t>
  </si>
  <si>
    <t xml:space="preserve">حجم المياه العادمة المجمعة </t>
  </si>
  <si>
    <t xml:space="preserve">حجم المياه العادمة المعالجة </t>
  </si>
  <si>
    <t>المياه العادمة المعالجة في محطات معالجة المياه العادمة في الحضر</t>
  </si>
  <si>
    <t>مياه عادمة غير معالجة</t>
  </si>
  <si>
    <t>معالجة أولية</t>
  </si>
  <si>
    <t>معالجة ثانوية</t>
  </si>
  <si>
    <t>معالجة ثالثية</t>
  </si>
  <si>
    <t>Percentage of the resident population whose wastewater is treated at wastewater treatment plants.</t>
  </si>
  <si>
    <t xml:space="preserve">Percentage of the resident population whose wastewater is treated in individual, often private facilities such as septic tanks. </t>
  </si>
  <si>
    <t>Percentage of the resident population whose wastewater is neither treated in treatment plants nor in independent treatment facilities.</t>
  </si>
  <si>
    <t>السكان الموصولون بشبكة لجمع المياه العادمة</t>
  </si>
  <si>
    <t>السكان الموصولون بشبكة لمعالجة المياه العادمة</t>
  </si>
  <si>
    <t>النسبة المئوية للسكان المقيمين الذين تعالج مياههم العادمة في محطات معالجة المياه العادمة.</t>
  </si>
  <si>
    <t>السكان الموصولون بمعالجة مستقلة للمياه العادمة (مثل خزانات المجارير)</t>
  </si>
  <si>
    <t>النسبة المئوية للسكان المقيمين الذين تعالج مياههم العادمة في مرافق فردية، تكون غالباً مرافق خاصة، مثل خزانات المجارير.</t>
  </si>
  <si>
    <t xml:space="preserve">السكان غير الموصولين بشبكة لمعالجة المياه العادمة </t>
  </si>
  <si>
    <t>النسبة المئوية للسكان المقيمين الذين لا تعالج مياههم العادمة في محطات أو مرافق معالجة مستقلة.</t>
  </si>
  <si>
    <t>Population Connected to Wastewater Treatment</t>
  </si>
  <si>
    <t>السكان الموصولون بمعالجة المياه العادمة</t>
  </si>
  <si>
    <t xml:space="preserve">التبخير الوميضي المتعدد المراحل </t>
  </si>
  <si>
    <t>التناضح العكسي</t>
  </si>
  <si>
    <t>التقطير متعدد التأثير</t>
  </si>
  <si>
    <t>أخرى</t>
  </si>
  <si>
    <t>شبكة نقل المياه</t>
  </si>
  <si>
    <t>شبكة توزيع المياه</t>
  </si>
  <si>
    <t xml:space="preserve">التوصيلات المنزلية </t>
  </si>
  <si>
    <t>الآبار</t>
  </si>
  <si>
    <t>مليون متر مكعب</t>
  </si>
  <si>
    <t>Other</t>
  </si>
  <si>
    <t xml:space="preserve">Household Connected </t>
  </si>
  <si>
    <t>Wells</t>
  </si>
  <si>
    <t>إحصاءات المياه</t>
  </si>
  <si>
    <r>
      <t xml:space="preserve">Manufacturing </t>
    </r>
    <r>
      <rPr>
        <sz val="8"/>
        <color theme="1"/>
        <rFont val="Calibri"/>
        <family val="2"/>
        <scheme val="minor"/>
      </rPr>
      <t>(ISIC 10-33)</t>
    </r>
  </si>
  <si>
    <r>
      <t>Manufacturing</t>
    </r>
    <r>
      <rPr>
        <sz val="8"/>
        <color theme="1"/>
        <rFont val="Calibri"/>
        <family val="2"/>
        <scheme val="minor"/>
      </rPr>
      <t xml:space="preserve"> (ISIC 10-33)</t>
    </r>
  </si>
  <si>
    <r>
      <t>إجمالي المياه العذبة التي توفرها صناعة إمدادات المياه</t>
    </r>
    <r>
      <rPr>
        <b/>
        <sz val="9"/>
        <color theme="1"/>
        <rFont val="Calibri"/>
        <family val="2"/>
        <scheme val="minor"/>
      </rPr>
      <t xml:space="preserve"> (ISIC 36)</t>
    </r>
  </si>
  <si>
    <r>
      <t>إجمالي السكان الذين يحصلون على المياه من صناعة إمدادات المياه</t>
    </r>
    <r>
      <rPr>
        <b/>
        <sz val="9"/>
        <color theme="1"/>
        <rFont val="Calibri"/>
        <family val="2"/>
        <scheme val="minor"/>
      </rPr>
      <t xml:space="preserve"> (ISIC 36)</t>
    </r>
  </si>
  <si>
    <r>
      <t>إنتاج حمأة الغائط</t>
    </r>
    <r>
      <rPr>
        <b/>
        <sz val="9"/>
        <color theme="1"/>
        <rFont val="Calibri"/>
        <family val="2"/>
        <scheme val="minor"/>
      </rPr>
      <t xml:space="preserve"> (المادة الجافة)</t>
    </r>
  </si>
  <si>
    <r>
      <t xml:space="preserve">Reverse Osmose </t>
    </r>
    <r>
      <rPr>
        <sz val="8"/>
        <color theme="1"/>
        <rFont val="Calibri"/>
        <family val="2"/>
        <scheme val="minor"/>
      </rPr>
      <t>(RO)</t>
    </r>
  </si>
  <si>
    <t>Inflow of Surface and Groundwaters from Neighbouring Countries</t>
  </si>
  <si>
    <t>Outflow of Surface and Groundwaters to Neighbouring Countries</t>
  </si>
  <si>
    <t xml:space="preserve">Fresh Surface Water Abstracted </t>
  </si>
  <si>
    <t xml:space="preserve">Fresh Groundwater Abstracted </t>
  </si>
  <si>
    <t>From Renewable Groundwater Resources</t>
  </si>
  <si>
    <t>From Non-Renewable Groundwater Resources</t>
  </si>
  <si>
    <t>Water Returned Without Use</t>
  </si>
  <si>
    <t xml:space="preserve">Net Freshwater Abstracted </t>
  </si>
  <si>
    <t>Other Economic Activities</t>
  </si>
  <si>
    <t>Desalinated Water</t>
  </si>
  <si>
    <t>Reused Water</t>
  </si>
  <si>
    <t xml:space="preserve">Rainwater Collection </t>
  </si>
  <si>
    <t>Total Water Available For Use</t>
  </si>
  <si>
    <t>Losses During Transport</t>
  </si>
  <si>
    <t>Total Freshwater Use</t>
  </si>
  <si>
    <t>Water Abstraction from The Sea</t>
  </si>
  <si>
    <t>Irrigation in Agriculture</t>
  </si>
  <si>
    <t>na</t>
  </si>
  <si>
    <t>(na) Not Applicable</t>
  </si>
  <si>
    <t>(na) لا ينطبق</t>
  </si>
  <si>
    <t>Imports of Water</t>
  </si>
  <si>
    <t>Exports of Water</t>
  </si>
  <si>
    <t>المصدر: هيئة الكهرباء والماء</t>
  </si>
  <si>
    <t>Source: Electricity and Water Authority</t>
  </si>
  <si>
    <t xml:space="preserve"> الري الزراعي</t>
  </si>
  <si>
    <r>
      <t>Gross Freshwater Supplied by Water Supply Industry</t>
    </r>
    <r>
      <rPr>
        <b/>
        <sz val="8"/>
        <color theme="1"/>
        <rFont val="Calibri"/>
        <family val="2"/>
        <scheme val="minor"/>
      </rPr>
      <t xml:space="preserve"> (ISIC 36)</t>
    </r>
  </si>
  <si>
    <t>Losses during Transport by ISIC 36</t>
  </si>
  <si>
    <r>
      <t>Net Freshwater Supplied by Water Supply Industry</t>
    </r>
    <r>
      <rPr>
        <b/>
        <sz val="8"/>
        <color theme="1"/>
        <rFont val="Calibri"/>
        <family val="2"/>
        <scheme val="minor"/>
      </rPr>
      <t xml:space="preserve"> (ISIC 36)  </t>
    </r>
  </si>
  <si>
    <r>
      <t>Agriculture, Forestry and Fishing</t>
    </r>
    <r>
      <rPr>
        <sz val="8"/>
        <color theme="1"/>
        <rFont val="Calibri"/>
        <family val="2"/>
        <scheme val="minor"/>
      </rPr>
      <t xml:space="preserve"> (ISIC 01-03)</t>
    </r>
  </si>
  <si>
    <r>
      <t xml:space="preserve">Mining and Quarrying </t>
    </r>
    <r>
      <rPr>
        <sz val="8"/>
        <color theme="1"/>
        <rFont val="Calibri"/>
        <family val="2"/>
        <scheme val="minor"/>
      </rPr>
      <t>(ISIC 05-09)</t>
    </r>
  </si>
  <si>
    <r>
      <t>Total Population Supplied by Water Supply Industry</t>
    </r>
    <r>
      <rPr>
        <b/>
        <sz val="8"/>
        <color theme="1"/>
        <rFont val="Calibri"/>
        <family val="2"/>
        <scheme val="minor"/>
      </rPr>
      <t xml:space="preserve"> (ISIC 36)</t>
    </r>
  </si>
  <si>
    <t>Source: Ministry of Works</t>
  </si>
  <si>
    <t>المصدر: وزارة الأشغال</t>
  </si>
  <si>
    <t>Total Wastewater Generated</t>
  </si>
  <si>
    <t xml:space="preserve">Volume of Wastewater Collected </t>
  </si>
  <si>
    <t xml:space="preserve">Volume of Waste Water Treated </t>
  </si>
  <si>
    <t>Wastewater Treated in Urban Wastewater Treatment Plants</t>
  </si>
  <si>
    <t xml:space="preserve"> Primary Treatment</t>
  </si>
  <si>
    <t>Secondary Treatment</t>
  </si>
  <si>
    <t>Tertiary Treatment</t>
  </si>
  <si>
    <t>Wastewater Treated in Other Treatment Plants</t>
  </si>
  <si>
    <t>Primary Treatment</t>
  </si>
  <si>
    <t>Non-treated Wastewater</t>
  </si>
  <si>
    <t>Population Connected to Wastewater Collecting System</t>
  </si>
  <si>
    <r>
      <t xml:space="preserve">Population with Independent Wastewater Treatment </t>
    </r>
    <r>
      <rPr>
        <sz val="8"/>
        <color theme="1"/>
        <rFont val="Calibri"/>
        <family val="2"/>
        <scheme val="minor"/>
      </rPr>
      <t>(e.g., Septic Tanks)</t>
    </r>
  </si>
  <si>
    <t>Population not Connected to Wastewater Treatment</t>
  </si>
  <si>
    <t xml:space="preserve">Water Sector Infrastructure </t>
  </si>
  <si>
    <t xml:space="preserve">البنية التحتية لقطاع المياه </t>
  </si>
  <si>
    <t xml:space="preserve">Number of Priciptation stations </t>
  </si>
  <si>
    <t xml:space="preserve">عدد محطات هطول الأمطار </t>
  </si>
  <si>
    <t xml:space="preserve">عدد محطات معالجة المياه العادمة </t>
  </si>
  <si>
    <t xml:space="preserve"> المعالجة الأولية </t>
  </si>
  <si>
    <t xml:space="preserve">المعالجة الثانوية </t>
  </si>
  <si>
    <t>المعالجة الثلاثية</t>
  </si>
  <si>
    <t xml:space="preserve">Number of WWTP Stations </t>
  </si>
  <si>
    <t xml:space="preserve">Design Capacity of WWTP Stations </t>
  </si>
  <si>
    <t xml:space="preserve">سعة تصميم محطات معالجة المياه العادمة </t>
  </si>
  <si>
    <t xml:space="preserve">Primary Treatment </t>
  </si>
  <si>
    <t xml:space="preserve">Secondary Treatment </t>
  </si>
  <si>
    <t xml:space="preserve">Tertiary Treatment </t>
  </si>
  <si>
    <t xml:space="preserve">المعالجة الثلاثية </t>
  </si>
  <si>
    <t>(BOD) kg / day</t>
  </si>
  <si>
    <t xml:space="preserve">عدد محطات تحلية المياه </t>
  </si>
  <si>
    <t xml:space="preserve">Number of Desalination Stations </t>
  </si>
  <si>
    <t>Multi-Stage Flash Distillation (MSF)</t>
  </si>
  <si>
    <r>
      <t>Multiple Effect Distillation</t>
    </r>
    <r>
      <rPr>
        <sz val="8"/>
        <color theme="1"/>
        <rFont val="Calibri"/>
        <family val="2"/>
        <scheme val="minor"/>
      </rPr>
      <t xml:space="preserve"> (MED)</t>
    </r>
  </si>
  <si>
    <t xml:space="preserve">سعة تصميم محطات تحلية المياه </t>
  </si>
  <si>
    <t xml:space="preserve">Design Capacity of Desalination Stations </t>
  </si>
  <si>
    <r>
      <t xml:space="preserve">Multiple Effect Distillation </t>
    </r>
    <r>
      <rPr>
        <sz val="8"/>
        <color theme="1"/>
        <rFont val="Calibri"/>
        <family val="2"/>
        <scheme val="minor"/>
      </rPr>
      <t>(MED)</t>
    </r>
  </si>
  <si>
    <r>
      <t xml:space="preserve">Multi-Stage Flash Distillation </t>
    </r>
    <r>
      <rPr>
        <sz val="8"/>
        <color theme="1"/>
        <rFont val="Calibri (Body)"/>
      </rPr>
      <t>(MSF)</t>
    </r>
  </si>
  <si>
    <t xml:space="preserve">Reservoirs </t>
  </si>
  <si>
    <t>Design Capacity</t>
  </si>
  <si>
    <t xml:space="preserve">الخزانات </t>
  </si>
  <si>
    <t xml:space="preserve"> عدد</t>
  </si>
  <si>
    <t>سعة التصميم</t>
  </si>
  <si>
    <t>Volume</t>
  </si>
  <si>
    <t>Water Truck</t>
  </si>
  <si>
    <t>الصهاريج</t>
  </si>
  <si>
    <t xml:space="preserve">الكمية </t>
  </si>
  <si>
    <t>Water Transmission Network</t>
  </si>
  <si>
    <t>Water Distribution Network</t>
  </si>
  <si>
    <t>T: 6</t>
  </si>
  <si>
    <t>الأنشطة الاقتصادية الأخرى
Other Economic Activities</t>
  </si>
  <si>
    <t>شكل (3) Figure</t>
  </si>
  <si>
    <r>
      <t>صناعة إمدادات المياه</t>
    </r>
    <r>
      <rPr>
        <b/>
        <sz val="9"/>
        <color theme="0"/>
        <rFont val="Calibri"/>
        <family val="2"/>
        <scheme val="minor"/>
      </rPr>
      <t xml:space="preserve"> </t>
    </r>
    <r>
      <rPr>
        <b/>
        <sz val="11"/>
        <color theme="0"/>
        <rFont val="Calibri"/>
        <family val="2"/>
        <scheme val="minor"/>
      </rPr>
      <t xml:space="preserve">
Water Supply Industry</t>
    </r>
  </si>
  <si>
    <r>
      <t xml:space="preserve">الأسر المعيشية </t>
    </r>
    <r>
      <rPr>
        <b/>
        <sz val="9"/>
        <color theme="0"/>
        <rFont val="Calibri"/>
        <family val="2"/>
        <scheme val="minor"/>
      </rPr>
      <t xml:space="preserve">
Households </t>
    </r>
  </si>
  <si>
    <t xml:space="preserve">التعدين واستغلال المحاجر
Mining and Quarrying </t>
  </si>
  <si>
    <r>
      <t>الصناعة التحويلية</t>
    </r>
    <r>
      <rPr>
        <b/>
        <sz val="9"/>
        <color theme="0"/>
        <rFont val="Calibri"/>
        <family val="2"/>
        <scheme val="minor"/>
      </rPr>
      <t xml:space="preserve"> </t>
    </r>
    <r>
      <rPr>
        <b/>
        <sz val="11"/>
        <color theme="0"/>
        <rFont val="Calibri"/>
        <family val="2"/>
        <scheme val="minor"/>
      </rPr>
      <t xml:space="preserve">
Manufacturing </t>
    </r>
  </si>
  <si>
    <t xml:space="preserve">الزراعة والحراجة وصيد الأسماك 
Agriculture, Forestry and Fishing </t>
  </si>
  <si>
    <t>الفاقد أثناء النقل
Losses During Transport</t>
  </si>
  <si>
    <t>سحب (إستخراج) المياه من البحر</t>
  </si>
  <si>
    <t xml:space="preserve">الأسر المعيشية
Households </t>
  </si>
  <si>
    <t>الزراعة والحراجة وصيد الأسماك 
Agriculture, Forestry and Fishing</t>
  </si>
  <si>
    <t>التعدين واستغلال المحاجر 
Mining and Quarrying</t>
  </si>
  <si>
    <t xml:space="preserve"> الصناعة التحويلية 
Manufacturing </t>
  </si>
  <si>
    <t>التشييد 
Construction</t>
  </si>
  <si>
    <t>السكان الموصولون بشبكة لمعالجة المياه العادمة
Population Connected to Wastewater Treatment</t>
  </si>
  <si>
    <t xml:space="preserve">السكان الموصولون بمعالجة مستقلة للمياه العادمة
Population with Independent Wastewater Treatment </t>
  </si>
  <si>
    <t>الأسر المعيشية
Households</t>
  </si>
  <si>
    <t>الصناعة التحويلية 
Manufacturing</t>
  </si>
  <si>
    <t xml:space="preserve">حجم المياه العادمة المجمعة 
Volume of Wastewater Collected </t>
  </si>
  <si>
    <t xml:space="preserve">حجم المياه العادمة المعالجة 
Volume of Waste Water Treated </t>
  </si>
  <si>
    <t>معالجة ثانوية
Secondary Treatment</t>
  </si>
  <si>
    <t>معالجة ثالثية
Tertiary Treatment</t>
  </si>
  <si>
    <t>معالجة أولية
Primary Treatment</t>
  </si>
  <si>
    <t>إنتاج حمأة الغائط 
Sewage Sludge Production</t>
  </si>
  <si>
    <t xml:space="preserve">المعالجة الثانوية 
Secondary Treatment </t>
  </si>
  <si>
    <t xml:space="preserve">المعالجة الثلاثية
Tertiary Treatment </t>
  </si>
  <si>
    <t xml:space="preserve">المعالجة الثلاثية 
Tertiary Treatment </t>
  </si>
  <si>
    <t xml:space="preserve">التبخير الوميضي المتعدد المراحل 
Multi-Stage Flash Distillation </t>
  </si>
  <si>
    <t xml:space="preserve">التناضح العكسي
Reverse Osmose </t>
  </si>
  <si>
    <t xml:space="preserve">التقطير متعدد التأثير
Multiple Effect Distillation </t>
  </si>
  <si>
    <t>Water Statistics</t>
  </si>
  <si>
    <t>2017-2021</t>
  </si>
  <si>
    <t>Million Cubic Meter Per Year</t>
  </si>
  <si>
    <r>
      <t xml:space="preserve"> Renewable Freshwater Resources </t>
    </r>
    <r>
      <rPr>
        <sz val="9"/>
        <color theme="1"/>
        <rFont val="Calibri"/>
        <family val="2"/>
        <scheme val="minor"/>
      </rPr>
      <t>(Million Cubic Meter Per Year)</t>
    </r>
  </si>
  <si>
    <r>
      <t xml:space="preserve">موارد المياه العذبة المتجددة </t>
    </r>
    <r>
      <rPr>
        <sz val="10"/>
        <color theme="1"/>
        <rFont val="Calibri"/>
        <family val="2"/>
        <scheme val="minor"/>
      </rPr>
      <t>(مليون متر مكعب في السنة)</t>
    </r>
  </si>
  <si>
    <r>
      <t>الزراعة والحراجة وصيد الأسماك</t>
    </r>
    <r>
      <rPr>
        <sz val="9"/>
        <color theme="1"/>
        <rFont val="Calibri"/>
        <family val="2"/>
        <scheme val="minor"/>
      </rPr>
      <t xml:space="preserve"> </t>
    </r>
    <r>
      <rPr>
        <sz val="8"/>
        <color theme="1"/>
        <rFont val="Calibri"/>
        <family val="2"/>
        <scheme val="minor"/>
      </rPr>
      <t>(ISIC 01-03)</t>
    </r>
  </si>
  <si>
    <r>
      <t>التعدين واستغلال المحاجر</t>
    </r>
    <r>
      <rPr>
        <sz val="9"/>
        <color theme="1"/>
        <rFont val="Calibri"/>
        <family val="2"/>
        <scheme val="minor"/>
      </rPr>
      <t xml:space="preserve"> </t>
    </r>
    <r>
      <rPr>
        <sz val="8"/>
        <color theme="1"/>
        <rFont val="Calibri"/>
        <family val="2"/>
        <scheme val="minor"/>
      </rPr>
      <t>(ISIC 05-09)</t>
    </r>
  </si>
  <si>
    <r>
      <t xml:space="preserve"> الصناعة التحويلية</t>
    </r>
    <r>
      <rPr>
        <sz val="9"/>
        <color theme="1"/>
        <rFont val="Calibri"/>
        <family val="2"/>
        <scheme val="minor"/>
      </rPr>
      <t xml:space="preserve"> </t>
    </r>
    <r>
      <rPr>
        <sz val="8"/>
        <color theme="1"/>
        <rFont val="Calibri"/>
        <family val="2"/>
        <scheme val="minor"/>
      </rPr>
      <t>(ISIC 10-33)</t>
    </r>
  </si>
  <si>
    <r>
      <t xml:space="preserve">التشييد </t>
    </r>
    <r>
      <rPr>
        <sz val="8"/>
        <color theme="1"/>
        <rFont val="Calibri"/>
        <family val="2"/>
        <scheme val="minor"/>
      </rPr>
      <t>(ISIC 41-43)</t>
    </r>
  </si>
  <si>
    <t>المصدر: وزارة شؤون البلديات والزراعة - هيئة الكهرباء والماء</t>
  </si>
  <si>
    <t>Source: Ministry of Municipalities Affairs &amp; Agriculture - Electricity and Water Authority</t>
  </si>
  <si>
    <t>المصدر: إدارة الأرصاد الجوية - وزارة المواصلات والاتصالات</t>
  </si>
  <si>
    <r>
      <t xml:space="preserve">Agriculture, Forestry and Fishing </t>
    </r>
    <r>
      <rPr>
        <sz val="8"/>
        <color theme="1"/>
        <rFont val="Calibri"/>
        <family val="2"/>
        <scheme val="minor"/>
      </rPr>
      <t>(ISIC 01-03)</t>
    </r>
  </si>
  <si>
    <r>
      <t>Mining and Quarrying</t>
    </r>
    <r>
      <rPr>
        <sz val="9"/>
        <color theme="1"/>
        <rFont val="Calibri"/>
        <family val="2"/>
        <scheme val="minor"/>
      </rPr>
      <t xml:space="preserve"> </t>
    </r>
    <r>
      <rPr>
        <sz val="8"/>
        <color theme="1"/>
        <rFont val="Calibri"/>
        <family val="2"/>
        <scheme val="minor"/>
      </rPr>
      <t>(ISIC 05-09)</t>
    </r>
  </si>
  <si>
    <r>
      <t>Manufacturing</t>
    </r>
    <r>
      <rPr>
        <sz val="9"/>
        <color theme="1"/>
        <rFont val="Calibri"/>
        <family val="2"/>
        <scheme val="minor"/>
      </rPr>
      <t xml:space="preserve"> </t>
    </r>
    <r>
      <rPr>
        <sz val="8"/>
        <color theme="1"/>
        <rFont val="Calibri"/>
        <family val="2"/>
        <scheme val="minor"/>
      </rPr>
      <t>(ISIC 10-33)</t>
    </r>
  </si>
  <si>
    <r>
      <t xml:space="preserve">Construction </t>
    </r>
    <r>
      <rPr>
        <sz val="8"/>
        <color theme="1"/>
        <rFont val="Calibri"/>
        <family val="2"/>
        <scheme val="minor"/>
      </rPr>
      <t>(ISIC 41-43)</t>
    </r>
  </si>
  <si>
    <r>
      <t>صناعة إمدادات المياه</t>
    </r>
    <r>
      <rPr>
        <sz val="9"/>
        <color theme="1"/>
        <rFont val="Calibri"/>
        <family val="2"/>
        <scheme val="minor"/>
      </rPr>
      <t xml:space="preserve"> </t>
    </r>
    <r>
      <rPr>
        <sz val="8"/>
        <color theme="1"/>
        <rFont val="Calibri"/>
        <family val="2"/>
        <scheme val="minor"/>
      </rPr>
      <t xml:space="preserve">(ISIC 36) </t>
    </r>
  </si>
  <si>
    <r>
      <t xml:space="preserve">الأسر المعيشية </t>
    </r>
    <r>
      <rPr>
        <sz val="8"/>
        <color theme="1"/>
        <rFont val="Calibri"/>
        <family val="2"/>
        <scheme val="minor"/>
      </rPr>
      <t>(الاستخدام الذاتي)</t>
    </r>
  </si>
  <si>
    <r>
      <t>التعدين واستغلال المحاجر</t>
    </r>
    <r>
      <rPr>
        <sz val="8"/>
        <color theme="1"/>
        <rFont val="Calibri"/>
        <family val="2"/>
        <scheme val="minor"/>
      </rPr>
      <t>(ISIC 05-09)</t>
    </r>
  </si>
  <si>
    <r>
      <t>الصناعة التحويلية</t>
    </r>
    <r>
      <rPr>
        <sz val="9"/>
        <color theme="1"/>
        <rFont val="Calibri"/>
        <family val="2"/>
        <scheme val="minor"/>
      </rPr>
      <t xml:space="preserve"> </t>
    </r>
    <r>
      <rPr>
        <sz val="8"/>
        <color theme="1"/>
        <rFont val="Calibri"/>
        <family val="2"/>
        <scheme val="minor"/>
      </rPr>
      <t>(ISIC 10-33)</t>
    </r>
  </si>
  <si>
    <r>
      <t xml:space="preserve">Water Supply Industry </t>
    </r>
    <r>
      <rPr>
        <sz val="8"/>
        <color theme="1"/>
        <rFont val="Calibri"/>
        <family val="2"/>
        <scheme val="minor"/>
      </rPr>
      <t>(ISIC 36)</t>
    </r>
  </si>
  <si>
    <t xml:space="preserve">سكان الحضر الذين يحصلون على المياه من صناعة إمدادات المياه </t>
  </si>
  <si>
    <t xml:space="preserve">سكان الريف الذين يحصلون على المياه من صناعة إمدادات المياه </t>
  </si>
  <si>
    <t>Urban Population Supplied by Water Supply Industry</t>
  </si>
  <si>
    <t>Rural Population Supplied by Water Supply Industry</t>
  </si>
  <si>
    <r>
      <t xml:space="preserve">الزراعة والحراجة وصيد الأسماك </t>
    </r>
    <r>
      <rPr>
        <sz val="8"/>
        <color theme="1"/>
        <rFont val="Calibri"/>
        <family val="2"/>
        <scheme val="minor"/>
      </rPr>
      <t>(ISIC 01-03)</t>
    </r>
  </si>
  <si>
    <r>
      <t>صافي المياه العذبة التي توفرها صناعة إمدادات المياه</t>
    </r>
    <r>
      <rPr>
        <b/>
        <sz val="8"/>
        <color theme="1"/>
        <rFont val="Calibri"/>
        <family val="2"/>
        <scheme val="minor"/>
      </rPr>
      <t xml:space="preserve"> (ISIC 36)</t>
    </r>
  </si>
  <si>
    <t xml:space="preserve">صناعة إمدادات المياه </t>
  </si>
  <si>
    <t>Water Supply Industry</t>
  </si>
  <si>
    <r>
      <t>فاقد المياه العذبة أثناء النقل بواسطة</t>
    </r>
    <r>
      <rPr>
        <b/>
        <sz val="10"/>
        <color theme="1"/>
        <rFont val="Calibri"/>
        <family val="2"/>
        <scheme val="minor"/>
      </rPr>
      <t xml:space="preserve"> ISIC 36</t>
    </r>
  </si>
  <si>
    <t>1,000 متر مكعب يوميًا</t>
  </si>
  <si>
    <t>1,000 Cubic Meter Per Day</t>
  </si>
  <si>
    <r>
      <t xml:space="preserve">Sewage Sludge Production </t>
    </r>
    <r>
      <rPr>
        <sz val="8"/>
        <color theme="1"/>
        <rFont val="Calibri"/>
        <family val="2"/>
        <scheme val="minor"/>
      </rPr>
      <t>(Dry Matter)</t>
    </r>
  </si>
  <si>
    <r>
      <t>السكان الموصولون بمعالجة مستقلة للمياه العادمة</t>
    </r>
    <r>
      <rPr>
        <sz val="9"/>
        <color theme="1"/>
        <rFont val="Calibri"/>
        <family val="2"/>
        <scheme val="minor"/>
      </rPr>
      <t xml:space="preserve"> </t>
    </r>
    <r>
      <rPr>
        <sz val="8"/>
        <color theme="1"/>
        <rFont val="Calibri"/>
        <family val="2"/>
        <scheme val="minor"/>
      </rPr>
      <t>(مثل خزانات المجارير)</t>
    </r>
  </si>
  <si>
    <t xml:space="preserve">(BOD) كغم / يوم </t>
  </si>
  <si>
    <t>Million Cubic Meter</t>
  </si>
  <si>
    <t>كيلومتر</t>
  </si>
  <si>
    <t>Kilometer</t>
  </si>
  <si>
    <t xml:space="preserve">الهطول
Precipitation                              </t>
  </si>
  <si>
    <t>التدفق الداخل للمياه السطحية والمياه الجوفية من البلدان المجاورة
Inflow of Surface and Groundwaters from Neighbouring Countries</t>
  </si>
  <si>
    <r>
      <t xml:space="preserve">Fresh Groundwater Abstracted </t>
    </r>
    <r>
      <rPr>
        <sz val="9"/>
        <color theme="1"/>
        <rFont val="Calibri"/>
        <family val="2"/>
        <scheme val="minor"/>
      </rPr>
      <t xml:space="preserve">(Million Cubic Meter Per Year) </t>
    </r>
    <r>
      <rPr>
        <sz val="11"/>
        <color theme="1"/>
        <rFont val="Calibri"/>
        <family val="2"/>
        <scheme val="minor"/>
      </rPr>
      <t>- 2021</t>
    </r>
  </si>
  <si>
    <t>مياه جوفية متجددة
Renewable Groundwater Resources</t>
  </si>
  <si>
    <t>مياه جوفية غير متجددة
Non-Renewable Groundwater Resources</t>
  </si>
  <si>
    <r>
      <t xml:space="preserve">صافي المياه العذبة المستخرجة </t>
    </r>
    <r>
      <rPr>
        <sz val="10"/>
        <color theme="1"/>
        <rFont val="Calibri"/>
        <family val="2"/>
        <scheme val="minor"/>
      </rPr>
      <t>(مليون متر مكعب في السنة)</t>
    </r>
    <r>
      <rPr>
        <sz val="12"/>
        <color theme="1"/>
        <rFont val="Calibri"/>
        <family val="2"/>
        <scheme val="minor"/>
      </rPr>
      <t xml:space="preserve"> - 2021</t>
    </r>
  </si>
  <si>
    <r>
      <t xml:space="preserve">Net Freshwater Abstracted </t>
    </r>
    <r>
      <rPr>
        <sz val="9"/>
        <color theme="1"/>
        <rFont val="Calibri"/>
        <family val="2"/>
        <scheme val="minor"/>
      </rPr>
      <t>(Million Cubic Meter Per Year)</t>
    </r>
    <r>
      <rPr>
        <sz val="11"/>
        <color theme="1"/>
        <rFont val="Calibri"/>
        <family val="2"/>
        <scheme val="minor"/>
      </rPr>
      <t xml:space="preserve"> - 2021</t>
    </r>
  </si>
  <si>
    <r>
      <t xml:space="preserve">استخدام المياه العذبة حسب القطاع </t>
    </r>
    <r>
      <rPr>
        <sz val="10"/>
        <color theme="1"/>
        <rFont val="Calibri"/>
        <family val="2"/>
        <scheme val="minor"/>
      </rPr>
      <t>(مليون متر مكعب في السنة)</t>
    </r>
    <r>
      <rPr>
        <sz val="12"/>
        <color theme="1"/>
        <rFont val="Calibri"/>
        <family val="2"/>
        <scheme val="minor"/>
      </rPr>
      <t xml:space="preserve"> - 2021</t>
    </r>
  </si>
  <si>
    <r>
      <t xml:space="preserve">Freshwater Use by Sector </t>
    </r>
    <r>
      <rPr>
        <sz val="9"/>
        <color theme="1"/>
        <rFont val="Calibri"/>
        <family val="2"/>
        <scheme val="minor"/>
      </rPr>
      <t>(Million Cubic Meter Per Year)</t>
    </r>
    <r>
      <rPr>
        <sz val="11"/>
        <color theme="1"/>
        <rFont val="Calibri"/>
        <family val="2"/>
        <scheme val="minor"/>
      </rPr>
      <t xml:space="preserve"> - 2021</t>
    </r>
  </si>
  <si>
    <r>
      <t xml:space="preserve">شكل </t>
    </r>
    <r>
      <rPr>
        <sz val="12"/>
        <color theme="1"/>
        <rFont val="Calibri"/>
        <family val="2"/>
        <scheme val="minor"/>
      </rPr>
      <t>(5) Figure</t>
    </r>
  </si>
  <si>
    <r>
      <t xml:space="preserve">شكل </t>
    </r>
    <r>
      <rPr>
        <sz val="12"/>
        <color theme="1"/>
        <rFont val="Calibri"/>
        <family val="2"/>
        <scheme val="minor"/>
      </rPr>
      <t>(4) Figure</t>
    </r>
  </si>
  <si>
    <r>
      <t xml:space="preserve">شكل </t>
    </r>
    <r>
      <rPr>
        <sz val="12"/>
        <color theme="1"/>
        <rFont val="Calibri"/>
        <family val="2"/>
        <scheme val="minor"/>
      </rPr>
      <t>(2) Figure</t>
    </r>
  </si>
  <si>
    <r>
      <t xml:space="preserve">المياه الجوفية العذبة المستخرجة </t>
    </r>
    <r>
      <rPr>
        <sz val="10"/>
        <color theme="1"/>
        <rFont val="Calibri"/>
        <family val="2"/>
        <scheme val="minor"/>
      </rPr>
      <t xml:space="preserve">(مليون متر مكعب في السنة) </t>
    </r>
    <r>
      <rPr>
        <sz val="12"/>
        <color theme="1"/>
        <rFont val="Calibri"/>
        <family val="2"/>
        <scheme val="minor"/>
      </rPr>
      <t>- 2021</t>
    </r>
  </si>
  <si>
    <r>
      <t xml:space="preserve">صافي المياه العذبة التي توفرها صناعة إمدادات المياه </t>
    </r>
    <r>
      <rPr>
        <sz val="10"/>
        <color theme="1"/>
        <rFont val="Calibri"/>
        <family val="2"/>
        <scheme val="minor"/>
      </rPr>
      <t>(مليون متر مكعب في السنة)</t>
    </r>
    <r>
      <rPr>
        <sz val="12"/>
        <color theme="1"/>
        <rFont val="Calibri"/>
        <family val="2"/>
        <scheme val="minor"/>
      </rPr>
      <t xml:space="preserve"> - 2021</t>
    </r>
  </si>
  <si>
    <r>
      <t xml:space="preserve">Net Freshwater Supplied by Water Supply Industry </t>
    </r>
    <r>
      <rPr>
        <sz val="9"/>
        <color theme="1"/>
        <rFont val="Calibri"/>
        <family val="2"/>
        <scheme val="minor"/>
      </rPr>
      <t>(Million Cubic Meter Per Year)</t>
    </r>
    <r>
      <rPr>
        <sz val="11"/>
        <color theme="1"/>
        <rFont val="Calibri"/>
        <family val="2"/>
        <scheme val="minor"/>
      </rPr>
      <t xml:space="preserve"> - 2021</t>
    </r>
  </si>
  <si>
    <r>
      <t xml:space="preserve">شكل </t>
    </r>
    <r>
      <rPr>
        <sz val="12"/>
        <color theme="1"/>
        <rFont val="Calibri"/>
        <family val="2"/>
        <scheme val="minor"/>
      </rPr>
      <t>(7) Figure</t>
    </r>
  </si>
  <si>
    <r>
      <t xml:space="preserve">شكل </t>
    </r>
    <r>
      <rPr>
        <sz val="12"/>
        <color theme="1"/>
        <rFont val="Calibri"/>
        <family val="2"/>
        <scheme val="minor"/>
      </rPr>
      <t>(8) Figure</t>
    </r>
  </si>
  <si>
    <r>
      <t xml:space="preserve">نسبة السكان الذين يحصلون على المياه من صناعة إمدادات المياه </t>
    </r>
    <r>
      <rPr>
        <sz val="10"/>
        <color theme="1"/>
        <rFont val="Calibri"/>
        <family val="2"/>
        <scheme val="minor"/>
      </rPr>
      <t>(%)</t>
    </r>
  </si>
  <si>
    <r>
      <t xml:space="preserve">Percentage of Population Supplied by Water Supply Industry </t>
    </r>
    <r>
      <rPr>
        <sz val="9"/>
        <color theme="1"/>
        <rFont val="Calibri"/>
        <family val="2"/>
        <scheme val="minor"/>
      </rPr>
      <t>(%)</t>
    </r>
  </si>
  <si>
    <t>إجمالي السكان الذين يحصلون على المياه من صناعة إمدادات المياه
Total Population Supplied by Water Supply Industry</t>
  </si>
  <si>
    <r>
      <t xml:space="preserve">شكل </t>
    </r>
    <r>
      <rPr>
        <sz val="12"/>
        <color theme="1"/>
        <rFont val="Calibri"/>
        <family val="2"/>
        <scheme val="minor"/>
      </rPr>
      <t>(6) Figure</t>
    </r>
  </si>
  <si>
    <r>
      <t xml:space="preserve">حجم المياه العادمة </t>
    </r>
    <r>
      <rPr>
        <sz val="10"/>
        <color theme="1"/>
        <rFont val="Calibri"/>
        <family val="2"/>
        <scheme val="minor"/>
      </rPr>
      <t>(ألف متر مكعب يومياً)</t>
    </r>
  </si>
  <si>
    <r>
      <t xml:space="preserve">Volume of Wastewater </t>
    </r>
    <r>
      <rPr>
        <sz val="9"/>
        <color theme="1"/>
        <rFont val="Calibri"/>
        <family val="2"/>
        <scheme val="minor"/>
      </rPr>
      <t>(1,000 Cubic Meter Per Day)</t>
    </r>
  </si>
  <si>
    <r>
      <t xml:space="preserve">شكل </t>
    </r>
    <r>
      <rPr>
        <sz val="12"/>
        <color theme="1"/>
        <rFont val="Calibri"/>
        <family val="2"/>
        <scheme val="minor"/>
      </rPr>
      <t>(9) Figure</t>
    </r>
  </si>
  <si>
    <r>
      <t xml:space="preserve">المياه العادمة المعالجة في محطات الحضر حسب نوع المعالجة </t>
    </r>
    <r>
      <rPr>
        <sz val="10"/>
        <color theme="1"/>
        <rFont val="Calibri"/>
        <family val="2"/>
        <scheme val="minor"/>
      </rPr>
      <t>(ألف متر مكعب يومياً)</t>
    </r>
    <r>
      <rPr>
        <sz val="12"/>
        <color theme="1"/>
        <rFont val="Calibri"/>
        <family val="2"/>
        <scheme val="minor"/>
      </rPr>
      <t xml:space="preserve"> - 2021</t>
    </r>
  </si>
  <si>
    <r>
      <t xml:space="preserve">Wastewater Treated in Urban Plant by Type of Treatment </t>
    </r>
    <r>
      <rPr>
        <sz val="9"/>
        <color theme="1"/>
        <rFont val="Calibri"/>
        <family val="2"/>
        <scheme val="minor"/>
      </rPr>
      <t>(1,000 Cubic Meter Per Day)</t>
    </r>
    <r>
      <rPr>
        <sz val="11"/>
        <color theme="1"/>
        <rFont val="Calibri"/>
        <family val="2"/>
        <scheme val="minor"/>
      </rPr>
      <t xml:space="preserve"> - 2021</t>
    </r>
  </si>
  <si>
    <r>
      <t xml:space="preserve">المياه العادمة المعالجة في المحطات الأخرى حسب نوع المعالجة </t>
    </r>
    <r>
      <rPr>
        <sz val="10"/>
        <color theme="1"/>
        <rFont val="Calibri"/>
        <family val="2"/>
        <scheme val="minor"/>
      </rPr>
      <t>(ألف متر مكعب يومياً)</t>
    </r>
    <r>
      <rPr>
        <sz val="12"/>
        <color theme="1"/>
        <rFont val="Calibri"/>
        <family val="2"/>
        <scheme val="minor"/>
      </rPr>
      <t xml:space="preserve"> - 2021</t>
    </r>
  </si>
  <si>
    <r>
      <t xml:space="preserve">Wastewater Treated in Other Plants by Type of Treatment </t>
    </r>
    <r>
      <rPr>
        <sz val="9"/>
        <color theme="1"/>
        <rFont val="Calibri"/>
        <family val="2"/>
        <scheme val="minor"/>
      </rPr>
      <t>(1,000 Cubic Meter Per Day)</t>
    </r>
    <r>
      <rPr>
        <sz val="11"/>
        <color theme="1"/>
        <rFont val="Calibri"/>
        <family val="2"/>
        <scheme val="minor"/>
      </rPr>
      <t xml:space="preserve"> - 2021</t>
    </r>
  </si>
  <si>
    <r>
      <t xml:space="preserve">شكل </t>
    </r>
    <r>
      <rPr>
        <sz val="12"/>
        <color theme="1"/>
        <rFont val="Calibri"/>
        <family val="2"/>
        <scheme val="minor"/>
      </rPr>
      <t>(10) Figure</t>
    </r>
  </si>
  <si>
    <r>
      <t xml:space="preserve">شكل </t>
    </r>
    <r>
      <rPr>
        <sz val="12"/>
        <color theme="1"/>
        <rFont val="Calibri"/>
        <family val="2"/>
        <scheme val="minor"/>
      </rPr>
      <t>(12) Figure</t>
    </r>
  </si>
  <si>
    <r>
      <t xml:space="preserve">إنتاج حمأة الغائط </t>
    </r>
    <r>
      <rPr>
        <sz val="10"/>
        <color theme="1"/>
        <rFont val="Calibri"/>
        <family val="2"/>
        <scheme val="minor"/>
      </rPr>
      <t>(ألف متر مكعب يومياً)</t>
    </r>
  </si>
  <si>
    <r>
      <t>Sewage Sludge Production</t>
    </r>
    <r>
      <rPr>
        <sz val="9"/>
        <color theme="1"/>
        <rFont val="Calibri"/>
        <family val="2"/>
        <scheme val="minor"/>
      </rPr>
      <t xml:space="preserve"> (1,000 Cubic Meter Per Day)</t>
    </r>
  </si>
  <si>
    <r>
      <t xml:space="preserve">شكل </t>
    </r>
    <r>
      <rPr>
        <sz val="12"/>
        <color theme="1"/>
        <rFont val="Calibri"/>
        <family val="2"/>
        <scheme val="minor"/>
      </rPr>
      <t>(11) Figure</t>
    </r>
  </si>
  <si>
    <r>
      <t xml:space="preserve">نسبة السكان الذين يستفيدون من الإدارة السليمة لخدمات الصرف الصحي </t>
    </r>
    <r>
      <rPr>
        <sz val="10"/>
        <color theme="1"/>
        <rFont val="Calibri"/>
        <family val="2"/>
        <scheme val="minor"/>
      </rPr>
      <t>(%)</t>
    </r>
  </si>
  <si>
    <r>
      <t xml:space="preserve">Proportion of Population Using Safely Managed Sanitation Services </t>
    </r>
    <r>
      <rPr>
        <sz val="9"/>
        <color theme="1"/>
        <rFont val="Calibri"/>
        <family val="2"/>
        <scheme val="minor"/>
      </rPr>
      <t>(%)</t>
    </r>
  </si>
  <si>
    <r>
      <t xml:space="preserve">شكل </t>
    </r>
    <r>
      <rPr>
        <sz val="12"/>
        <color theme="1"/>
        <rFont val="Calibri"/>
        <family val="2"/>
        <scheme val="minor"/>
      </rPr>
      <t>(15) Figure</t>
    </r>
  </si>
  <si>
    <t>Number of Wastewater Treatment Plants</t>
  </si>
  <si>
    <r>
      <t xml:space="preserve">شكل </t>
    </r>
    <r>
      <rPr>
        <sz val="12"/>
        <color theme="1"/>
        <rFont val="Calibri"/>
        <family val="2"/>
        <scheme val="minor"/>
      </rPr>
      <t>(16) Figure</t>
    </r>
  </si>
  <si>
    <r>
      <t xml:space="preserve">Design Capacity of Wastewater Treatment Plants </t>
    </r>
    <r>
      <rPr>
        <sz val="9"/>
        <color theme="1"/>
        <rFont val="Calibri"/>
        <family val="2"/>
        <scheme val="minor"/>
      </rPr>
      <t>(1,000 Cubic Meter Per Day)</t>
    </r>
  </si>
  <si>
    <r>
      <t xml:space="preserve">سعة تصميم محطات معالجة المياه العادمة </t>
    </r>
    <r>
      <rPr>
        <sz val="10"/>
        <color theme="1"/>
        <rFont val="Calibri"/>
        <family val="2"/>
        <scheme val="minor"/>
      </rPr>
      <t>(1,000متر مكعب / يوم)</t>
    </r>
  </si>
  <si>
    <r>
      <t xml:space="preserve">سعة تصميم محطات تحلية المياه </t>
    </r>
    <r>
      <rPr>
        <sz val="10"/>
        <color theme="1"/>
        <rFont val="Calibri"/>
        <family val="2"/>
        <scheme val="minor"/>
      </rPr>
      <t>(1,000متر مكعب / يوم)</t>
    </r>
  </si>
  <si>
    <r>
      <t>Design Capacity of Desalination Stations</t>
    </r>
    <r>
      <rPr>
        <sz val="9"/>
        <color theme="1"/>
        <rFont val="Calibri"/>
        <family val="2"/>
        <scheme val="minor"/>
      </rPr>
      <t xml:space="preserve"> (1,000 Cubic Meter Per Day)</t>
    </r>
  </si>
  <si>
    <r>
      <t xml:space="preserve">شكل </t>
    </r>
    <r>
      <rPr>
        <sz val="12"/>
        <color theme="1"/>
        <rFont val="Calibri"/>
        <family val="2"/>
        <scheme val="minor"/>
      </rPr>
      <t>(13) Figure</t>
    </r>
  </si>
  <si>
    <t>انتاج حمأة الغائط (المواد الجافة)</t>
  </si>
  <si>
    <t>الحجم الكلي للهطول الجوي الرطب (المطر أو الثلج أو البَرَدْ أو الندى أو ما إلى ذلك) الذي يسقط في إقليم البلد على مدى عام، بالمليون متر مكعب.</t>
  </si>
  <si>
    <t xml:space="preserve">Total volume of actual external inflow of rivers and groundwater, coming from neighbouring countries. Boundary waters should be divided 50/50 between the two riparian countries, unless other water sharing agreements exist. </t>
  </si>
  <si>
    <t>الحجم الإجمالي للتدفق الخارجي الفعلي للأنهار والمياه الجوفية القادمة من البلدان المجاورة. يجب تقسيم المياه الحدودية بنسبة 50/50 بين البلدين المتجاورين، ما لم تكن هناك اتفاقيات أخرى لتقاسم المياه.</t>
  </si>
  <si>
    <t>Inflow of Surface and Groundwaters from Neighbouring Countries*</t>
  </si>
  <si>
    <t>*Modelled Data</t>
  </si>
  <si>
    <t>التدفق الداخل للمياه السطحية والمياه الجوفية من البلدان المجاورة*</t>
  </si>
  <si>
    <t>*بيانات منمذجة</t>
  </si>
  <si>
    <t>المياه المزالة من أي مصدر مائي سطحي مثل الأنهار والبحيرات والخزانات أو مياه الأمطار، الدائمة أو المؤقتة.</t>
  </si>
  <si>
    <t>Water removed from any water source (surface water sources and groundwater sources), includes abstraction by the water supply industry for distribution and direct abstraction by other activities for own use. The volume of water abstracted is broken down by main groups of economic activity of the abstractors (according to ISIC Rev.4) and households. Water used for hydroelectricity generation is an in-situ use and should be excluded.</t>
  </si>
  <si>
    <t>المياه المزالة من أي مصدر مائي (مصادر المياه السطحية، ومصادر المياه الجوفية) وتشمل الاستخراج بواسطة صناعة الإمداد بالمياه لأغراض التوزيع، والاستخراج المباشر بأنشطة أخرى لأغراض الاستخدام الذاتي. ويجري توزيع حجم المياه المستخرجة حسب الفئات الرئيسية للنشاط الاقتصادي للمستخرج (وفقاً للتصنيف ISIC Rev.4) والأسر المعيشية. المياه المستخدمة لتوليد الطاقة الكهرمائية المستخدمة في الموقع يجب استبعادها.</t>
  </si>
  <si>
    <t>Net Freshwater Abstracted</t>
  </si>
  <si>
    <t>هي عبارة عن إجمالي المياه العذبة المستخرجة مزال منها المياه المعادة دون استخدام.</t>
  </si>
  <si>
    <t>Gross freshwater abstracted from which water returned without use is removed.</t>
  </si>
  <si>
    <t>كمية المياه المستخرجة من مصادر المياه السطحية، ومن مصادر المياه الجوفية بواسطة الوحدات الاقتصادية التي تتمثل أنشطتها الرئيسية في جمع ومعالجة المياه وتوزيعها على الأسر المعيشية وعلى المستعملين الآخرين (ISIC 36: جمع المياه ومعالجتها والإمداد بها). وتُستثنى من هذا الحساب كمية المياه المستخرجة بواسطة صناعة إمدادات المياه لتشغيل قنوات الري.</t>
  </si>
  <si>
    <t>Freshwater Abstracted by Water Supply Industry (ISIC 36)</t>
  </si>
  <si>
    <t>The volume of water abstracted from surface water sources and groundwater sources, by economic units whose main activities are the collection and treatment of water and its distribution to households and other users (ISIC 36: Water collection, treatment and supply). The volume of water abstracted by the water supply industry for the operation of irrigation canals is excluded here.</t>
  </si>
  <si>
    <t>كمية المياه المستخرجة مباشرةً من مصادر المياه السطحية، ومن مصادر المياه الجوفية بواسطة الأسر المعيشية لاستعمالاتها الذاتية.</t>
  </si>
  <si>
    <t>The volume of water directly abstracted from surface water sources and groundwater sources by households for own use.</t>
  </si>
  <si>
    <t>The volume of water directly abstracted from surface water sources and groundwater sources by economic units belonging to (ISIC 01-03) for own use. Includes water abstracted by the water supply industry (ISIC 36) for the operation of irrigation canals.</t>
  </si>
  <si>
    <t>Freshwater Abstracted by Households</t>
  </si>
  <si>
    <t>Freshwater Abstracted by Agriculture, Forestry and Fishing (ISIC 01-03)</t>
  </si>
  <si>
    <t>كمية المياه المستخرجة مباشرة من مصادر المياه السطحية، ومن مصادر المياه الجوفية بواسطة الوحدات الاقتصادية المندرجة تحت الفئة (ISIC 01-03) لاستعمالاتها الذاتية. وتشمل المياه المستخرجة بواسطة صناعة إمدادات المياه (ISIC 36) لتشغيل قنوات الري.</t>
  </si>
  <si>
    <t>كمية المياه المستخرجة مباشرة من مصادر المياه السطحية، ومن مصادر المياه الجوفية بواسطة الوحدات المندرجة في الفئة (ISIC 05-09) لاستعمالاتها الذاتية.</t>
  </si>
  <si>
    <t>Freshwater Abstracted by Mining and Quarrying (ISIC 05-09)</t>
  </si>
  <si>
    <t>The volume of water directly abstracted from surface water sources and groundwater sources by economic units belonging to (ISIC 05-09) for own use.</t>
  </si>
  <si>
    <t>كمية المياه المستخرجة مباشرة من مصادر المياه السطحية، ومن مصادر المياه الجوفية بواسطة الوحدات المندرجة في الفئة (ISIC 01-33) لاستعمالاتها الذاتية.</t>
  </si>
  <si>
    <t>The volume of water directly abstracted from surface water sources and groundwater sources by economic units belonging to (ISIC 10-33) for own use.</t>
  </si>
  <si>
    <t>كمية المياه المستخرجة مباشرة من مصادر المياه السطحية، ومن مصادر المياه الجوفية بواسطة الوحدات الاقتصادية المندرجة في الفئة (ISIC 351) لاستعمالاتها الذاتية. وتُستثنى من هذا الحساب المياه المستخدمة في أغراض توليد الطاقة الكهرومائية مثل المياه الموجودة خلف السدود.</t>
  </si>
  <si>
    <t>Freshwater Abstracted by Manufacturing (ISIC 10-33)</t>
  </si>
  <si>
    <t>Freshwater Abstracted by Electricity, Gas, Steam and Air Conditioning Supply (ISIC 35)</t>
  </si>
  <si>
    <t>The volume of water directly abstracted from surface water sources and groundwater sources by economic units belonging to (ISIC 35) for own use. Water for hydroelectricity generation (e.g., water behind dams) is excluded.</t>
  </si>
  <si>
    <t>Freshwater Abstracted by Electric Power Generation, Transmission and Distribution (ISIC 351)</t>
  </si>
  <si>
    <t>The volume of water directly abstracted from surface water sources and groundwater sources by economic units belonging to (ISIC 351) for own use. Water for hydroelectricity generation (e.g., water behind dams) is excluded.</t>
  </si>
  <si>
    <t>Freshwater Abstracted by Construction (ISIC 41-43)</t>
  </si>
  <si>
    <t>The volume of water directly abstracted from surface water sources and groundwater sources by economic units belonging to (ISIC 41-43) for own use.</t>
  </si>
  <si>
    <t>كمية المياه المستخرجة مباشرة من مصادر المياه السطحية، ومن مصادر المياه الجوفية بواسطة الوحدات المندرجة في الفئة (ISIC 41-43) لاستعمالاتها الذاتية.</t>
  </si>
  <si>
    <t>كمية المياه المستخرجة مباشرة من مصادر المياه السطحية، ومن مصادر المياه الجوفية بواسطة الوحدات الاقتصادية المندرجة في جميع الفئات الأخرى للتصنيف الصناعي الدولي الموحد غير المحددة أعلاه لاستعمالاتها الذاتية.</t>
  </si>
  <si>
    <t>The volume of water directly abstracted from surface water sources and groundwater sources by economic units belonging to all other ISIC categories not specified above for own use.</t>
  </si>
  <si>
    <t>Freshwater Abstracted by Other Economic Activities</t>
  </si>
  <si>
    <t>Used water directly received from another user with or without treatment for further use. It also includes treated wastewater received for further use from treatment plants. Excludes water discharged into a watercourse and used again downstream. Excludes recycling of water within industrial sites.</t>
  </si>
  <si>
    <t>Total volume of bulk water that is imported from other countries as a commodity through pipelines or on ships or trucks. Excludes bottled water.</t>
  </si>
  <si>
    <t>Total volume of bulk water that is exported to other countries as a commodity through pipelines or on ships or trucks. Excludes bottled water.</t>
  </si>
  <si>
    <t>The volume of water lost during transport between a point of abstraction and a point of use, and between points of use and reuse. Includes leakages and evaporation.</t>
  </si>
  <si>
    <t xml:space="preserve">الحجم الإجمالي للمياه التي تُستخرج ذاتياً أو يتحصّل عليها عن طريق موردي المياه التي استخدمها المستعملون النهائيون، بما في ذلك الأسر المعيشية أو الأنشطة الاقتصادية من أجل العمليات المتصلة بالإنتاج أو الاستهلاك. ويكون توزيع حجم المياه المستعملة بحسب الفئات الرئيسية للنشاط الاقتصادي للمستعملين النهائيين (وفقاً للتصنيف الموحد ISIC Rev.4) والأسر المعيشية. </t>
  </si>
  <si>
    <t>Total volume of water, either self abstracted or received from a water supplier, which is used by final users, such as households or economic activities for their production or consumption processes. The volume of water used is broken down by main groups of economic activity of the final users (according to ISIC Rev. 4) and households.</t>
  </si>
  <si>
    <t>حجم المياه المستخدمة في الأسر المعيشية سواء التي يُتحصل عليها من صناعة إمدادات المياه أو تستخرجها الأسر المعيشية مباشرة لاستعمالاتها الذاتية، وهي تدخل في باب الاستخدام العادي للأسر المعيشية مثل الشرب والغسيل.ويمكن أن تشمل ري حديقة منزلية، لكن لا ينبغي أن تشمل المياه المستخدمة في الزراعة التجارية.</t>
  </si>
  <si>
    <t>Freshwater Used by Households</t>
  </si>
  <si>
    <t xml:space="preserve">إجمالي المياه العذبة المستخرجة </t>
  </si>
  <si>
    <t>Freshwater Abstracted</t>
  </si>
  <si>
    <t xml:space="preserve">إجمالي المياه العذبة المتاحة للاستخدام </t>
  </si>
  <si>
    <t>أخرى
Other</t>
  </si>
  <si>
    <r>
      <t xml:space="preserve">إجمالي المياه العذبة المتاحة للاستخدام </t>
    </r>
    <r>
      <rPr>
        <sz val="10"/>
        <color theme="1"/>
        <rFont val="Calibri"/>
        <family val="2"/>
        <scheme val="minor"/>
      </rPr>
      <t>(مليون متر مكعب في السنة)</t>
    </r>
  </si>
  <si>
    <r>
      <t>Total Water Available For Use (</t>
    </r>
    <r>
      <rPr>
        <sz val="9"/>
        <color theme="1"/>
        <rFont val="Calibri"/>
        <family val="2"/>
        <scheme val="minor"/>
      </rPr>
      <t>Million Cubic Meter Per Year)</t>
    </r>
  </si>
  <si>
    <t>إجمالي استخدام المياه العذبة
Total Freshwater Use</t>
  </si>
  <si>
    <t>Gross Freshwater Supplied by Water Supply Industry (ISIC 36)</t>
  </si>
  <si>
    <t>فاقد المياه العذبة أثناء النقل بواسطة (ISIC 36)</t>
  </si>
  <si>
    <t>إجمالي المياه العذبة التي توفرها صناعة إمدادات المياه العامة ناقصاً فاقد المياه العذبة أثناء النقل. وتكون توزيعات صافي حجم المياه العذبة التي توفرها صناعة إمدادات المياه إلى المستعملين النهائيين قائمة على أساس الأسر المعيشية وبحسب الفئات الرئيسية للنشاط الاقتصادي للمستعملين النهائيين (وفقاً للتصنيف الموحد ISIC Rev.4).</t>
  </si>
  <si>
    <t>Losses During Transport by (ISIC 36)</t>
  </si>
  <si>
    <t>Net Freshwater Supplied by Water Supply Industry (ISIC 36)</t>
  </si>
  <si>
    <t>Gross freshwater supplied by water supply industry minus freshwater losses during transport. The net volume of freshwater supplied by the water supply industry to final users is broken down by households and by main groups of the economic activity of the final users (according to ISIC Rev. 4).</t>
  </si>
  <si>
    <t>النسبة المئوية للسكان المقيمين الذين تصلهم إمدادات المياه من صناعة إمدادات المياه(ISIC 36).</t>
  </si>
  <si>
    <t>Total Population Supplied by Water Supply Industry (ISIC 36)</t>
  </si>
  <si>
    <t>النسبة المئوية للسكان المقيمين في الحضر الذين يستخدمون المياه التي توفرها صناعة إمدادات المياه (ISIC 36).</t>
  </si>
  <si>
    <t>Urban Population Supplied by Water Supply Industry (ISIC 36)</t>
  </si>
  <si>
    <t>النسبة المئوية للسكان المقيمين في الريف الذين يستخدمون المياه التي توفرها صناعة إمدادات المياه (ISIC 36).</t>
  </si>
  <si>
    <t>Rural Population Supplied by Water Supply Industry (ISIC 36)</t>
  </si>
  <si>
    <r>
      <t xml:space="preserve">إمدادات الكهرباء والغاز والبخار وتكييف الهواء </t>
    </r>
    <r>
      <rPr>
        <sz val="9"/>
        <color theme="1"/>
        <rFont val="Calibri"/>
        <family val="2"/>
        <scheme val="minor"/>
      </rPr>
      <t>(ISIC 35)</t>
    </r>
  </si>
  <si>
    <r>
      <t xml:space="preserve">توليد الطاقة الكهربائية ونقلها وتوزيعها </t>
    </r>
    <r>
      <rPr>
        <sz val="8"/>
        <color theme="1"/>
        <rFont val="Calibri"/>
        <family val="2"/>
        <scheme val="minor"/>
      </rPr>
      <t>(ISIC 351)</t>
    </r>
  </si>
  <si>
    <r>
      <t xml:space="preserve">Electric Power Generation, Transmission and Distribution </t>
    </r>
    <r>
      <rPr>
        <sz val="8"/>
        <color theme="1"/>
        <rFont val="Calibri"/>
        <family val="2"/>
        <scheme val="minor"/>
      </rPr>
      <t>(ISIC 351)</t>
    </r>
  </si>
  <si>
    <r>
      <t xml:space="preserve">Electricity, Gas, Steam and Air Conditioning Supply </t>
    </r>
    <r>
      <rPr>
        <sz val="8"/>
        <color theme="1"/>
        <rFont val="Calibri"/>
        <family val="2"/>
        <scheme val="minor"/>
      </rPr>
      <t>(ISIC 35)</t>
    </r>
  </si>
  <si>
    <t>المياه العادمة هي المياه التي ليست لها قيمة أخرى للأغراض التي استُخدمت فيها بسبب نوعيتها أو كميتها أو زمن إنتاجها. وإجمالي المياه العادمة المنتجة هو الكمية الإجمالية للمياه العادمة المنتجة بواسطة الأنشطة الاقتصادية (الزراعة والحراجة وصيد الأسماك والصناعة التحويلية وصناعة الكهرباء والأنشطة الاقتصادية الأخرى) والأسر المعيشية. وتُستثنى منها المياه المستخدمة في التبريد.</t>
  </si>
  <si>
    <t>Wastewater is water which is of no further value to the purpose for which it was used because of its quality, quantity or time of occurrence. Total wastewater generated is the total volume of wastewater generated by economic activities (agriculture, forestry and fishing; manufacturing; electricity industry; and other economic activities) and households. Cooling water is excluded.</t>
  </si>
  <si>
    <t>Wastewater Generated by Other Economic Activities</t>
  </si>
  <si>
    <t>Excluding wastewater generated by (ISIC 37) Sewerage.</t>
  </si>
  <si>
    <t>معالجة المياه العادمة في الحضر هي جميع عمليات المعالجة التي تجري للمياه العادمة في محطات المعالجة الموجودة في المناطق الحضرية. وتقوم بهذه المعالجة عادة السلطات العامة أو الشركات الخاصة العاملة بتعليمات السلطات العامة. وهي تشمل المياه العادمة التي تُنقل إلى محطات المعالجة بالشاحنات وتصنّف هذه المحطات في إطار الفئة (ISIC 37) الصرف الصحي.</t>
  </si>
  <si>
    <t>Urban Wastewater Treatment</t>
  </si>
  <si>
    <t>Urban wastewater treatment is all treatment of wastewater in urban wastewater treatment plants (UWWTP’s). UWWTP’s are usually operated by public authorities or by private companies working by order of public authorities. Includes wastewater delivered to treatment plants by trucks. UWWTP's are classified under (ISIC 37) Sewerage.</t>
  </si>
  <si>
    <t>باستثناء المياه العادمة المنتجة تحت فئة التصنيف( ISIC 37) الصرف الصحي.</t>
  </si>
  <si>
    <t>معالجة المياه العادمة بواسطة عملية فيزيائية و/أو كيميائية تتضمن تثبيت المواد الصلبة العالقة أو بواسطة عملية أخرى يخفض فيها الطلب على الأكسجين البيوكيميائيي للمياه العادمة الواصلة بنسبة لا تقل عن 20 في المائة قبل الصرف، وتخفض جملة المواد الصلبة العالقة في المياه العادمة الواصلة بنسبة لا تقل عن 50 في المائة. ولتلافي إجراء الحساب مرتين، ينبغي الإبلاغ عن المياه الخاضعة لأكثر من نوع واحد من المعالجة عند مستوى المعالجة الأعلى فقط.</t>
  </si>
  <si>
    <t>Primary Wastewater Treatment</t>
  </si>
  <si>
    <t>Secondary Wastewater Treatment</t>
  </si>
  <si>
    <t>Tertiary Wastewater Treatment</t>
  </si>
  <si>
    <t>تشمل معالجة المياه العادمة أي محطة معالجة أخرى غير عامة، مثل محطات معالجة المياه العادمة الصناعية. وتُستثنى من “معالجة المياه العادمة الأخرى” المعالجة في خزانات المجارير. ويمكن أن تصنّف محطات معالجة المياه العادمة الصناعية أيضاً في إطار الفئة (ISIC 37) الصرف الصحي، أو تحت فئة النشاط الرئيسي للمنشآت التي تتبعها هذه المحطات.</t>
  </si>
  <si>
    <t>Other Wastewater Treatment</t>
  </si>
  <si>
    <t>Treatment of wastewater in any non-public treatment plant, i.e., industrial wastewater treatment plants (IWWTP). Excluded from "other wastewater treatment" is the treatment in septic tanks.  IWWTPs may also be classified under (ISIC 37) Sewerage or under the main activity class of the industrial establishment they belong to.</t>
  </si>
  <si>
    <t>Independent Wastewater Treatment</t>
  </si>
  <si>
    <t>Sewage Sludge Production (Dry Matter)</t>
  </si>
  <si>
    <t>المواد الصلبة المستقرة المتراكمة، الرطبة أو المختلطة بمكون سائل نتيجة عمليات طبيعية أو اصطناعية، وتكون قد فُصلت عن شتى أنواع المياه العادمة أثناء المعالجة. وينبغي تقديم بيانات عن الوزن الجاف.</t>
  </si>
  <si>
    <t>The accumulated settled solids, either moist or mixed, with a liquid component as a result of natural or artificial processes, that have been separated from various types of wastewater during treatment. Data on dry weight should be provided.</t>
  </si>
  <si>
    <t>النسبة المئوية للسكان المقيمين الموصولين بشبكات لجمع المياه العادمة (المجاري). ويمكن أن تنقل شبكات جمع المياه العادمة المياه إلى محطات المعالجة أو أن تصرفها في البيئة دون معالجة.</t>
  </si>
  <si>
    <t>Percentage of the resident population connected to the wastewater collecting systems (sewerage). Wastewater collecting systems may deliver wastewater to treatment plants or may discharge it without treatment to the environment.</t>
  </si>
  <si>
    <t>Population With Independent Wastewater Treatment (e.g., septic tanks)</t>
  </si>
  <si>
    <t>Population Not Connected to Wastewater Treatment</t>
  </si>
  <si>
    <t>المصدر: وزارة شؤون البلديات والزراعة - وزارة الأشغال - هيئة الكهرباء والماء</t>
  </si>
  <si>
    <t>Source: Ministry of Municipalities Affairs &amp; Agriculture - Ministry of Works - Electricity and Water Authority</t>
  </si>
  <si>
    <t>وزارة شؤون البلديات والزراعة - وزارة الأشغال - هيئة الكهرباء والماء</t>
  </si>
  <si>
    <t>Ministry of Municipalities Affairs &amp; Agriculture - Ministry of Works - Electricity and Water Authority</t>
  </si>
  <si>
    <t>المياه العذبة هي أهم مورد على الإطلاق بالنسبة إلى البشرية، فهي تقترن بجميع الأنشطة الاجتماعية والاقتصادية والبيئية التي يضطلع بها الإنسان. والمياه هي ركيزة الحياة على سطح الأرض، ويمكن أن تكون عاملاً يعزز أو يعرقل تقدم المجتمعات.</t>
  </si>
  <si>
    <t>ومن هذا المنطلق توفر إحصاءات المياه، معلومات مهمة لواضعي السياسات لدعم حماية الأمن المائي لمملكة البحرين.</t>
  </si>
  <si>
    <t>Freshwater is the most important resource of all for humankind, as it is associated with all social, economic and environmental activities undertaken by man. Water is the pillar of life on Earth and can be a factor that promotes or hinders the progress of societies.</t>
  </si>
  <si>
    <t>Therefore, Water Statistics, provide important information to policymakers to support the protection of water security of the Kingdom of Bahrain.</t>
  </si>
  <si>
    <t>Source: Meteorological Directorate - Ministry of Transportation and Telecommunications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</si>
</sst>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_);\(0\)"/>
    <numFmt numFmtId="165" formatCode="_-* #,##0_-;_-* #,##0\-;_-* &quot;-&quot;_-;_-@_-"/>
    <numFmt numFmtId="166" formatCode="0.00_);\(0.00\)"/>
    <numFmt numFmtId="167" formatCode="#,##0.0_);\(#,##0.0\)"/>
    <numFmt numFmtId="168" formatCode="0.0"/>
    <numFmt numFmtId="169" formatCode="_(* #,##0.0_);_(* \(#,##0.0\);_(* &quot;-&quot;?_);_(@_)"/>
    <numFmt numFmtId="170" formatCode="mm/dd/yyyy\ hh:mm:ss"/>
    <numFmt numFmtId="171" formatCode="0.000"/>
  </numFmts>
  <fonts count="59">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1"/>
      <color theme="1"/>
      <name val="Calibri"/>
      <family val="2"/>
      <scheme val="minor"/>
    </font>
    <font>
      <sz val="11"/>
      <color rgb="FF622C1F"/>
      <name val="Helvetica"/>
      <family val="2"/>
    </font>
    <font>
      <sz val="9"/>
      <name val="Helvetica"/>
      <family val="2"/>
    </font>
    <font>
      <sz val="12"/>
      <color theme="0"/>
      <name val="Gotham Bold"/>
      <family val="3"/>
    </font>
    <font>
      <sz val="11"/>
      <color theme="1"/>
      <name val="Sakkal Majalla"/>
    </font>
    <font>
      <sz val="11"/>
      <color theme="1"/>
      <name val="Helvetica"/>
      <family val="2"/>
    </font>
    <font>
      <sz val="11"/>
      <color theme="0"/>
      <name val="GE SS Two Medium"/>
      <family val="1"/>
      <charset val="178"/>
    </font>
    <font>
      <sz val="12"/>
      <color theme="1"/>
      <name val="Sakkal Majalla"/>
    </font>
    <font>
      <sz val="10"/>
      <name val="Times New Roman"/>
      <family val="1"/>
    </font>
    <font>
      <sz val="16"/>
      <color theme="0"/>
      <name val="Sakkal Majalla"/>
    </font>
    <font>
      <sz val="12"/>
      <color theme="0"/>
      <name val="Helvetica"/>
      <family val="2"/>
    </font>
    <font>
      <sz val="11"/>
      <color theme="0"/>
      <name val="Calibri"/>
      <family val="2"/>
      <scheme val="minor"/>
    </font>
    <font>
      <b/>
      <sz val="12"/>
      <color theme="1"/>
      <name val="Sakkal Majalla"/>
    </font>
    <font>
      <sz val="14"/>
      <color rgb="FFB59F54"/>
      <name val="Calibri"/>
      <family val="2"/>
      <scheme val="minor"/>
    </font>
    <font>
      <sz val="9"/>
      <color theme="1"/>
      <name val="Calibri"/>
      <family val="2"/>
      <scheme val="minor"/>
    </font>
    <font>
      <u/>
      <sz val="11"/>
      <color theme="10"/>
      <name val="Calibri"/>
      <family val="2"/>
      <scheme val="minor"/>
    </font>
    <font>
      <sz val="11"/>
      <color theme="1"/>
      <name val="Calibri"/>
      <family val="2"/>
      <scheme val="minor"/>
    </font>
    <font>
      <sz val="12"/>
      <color theme="0"/>
      <name val="Calibri"/>
      <family val="2"/>
      <scheme val="minor"/>
    </font>
    <font>
      <sz val="11"/>
      <color rgb="FF622C1F"/>
      <name val="Calibri"/>
      <family val="2"/>
      <scheme val="minor"/>
    </font>
    <font>
      <b/>
      <sz val="12"/>
      <color theme="1"/>
      <name val="Calibri"/>
      <family val="2"/>
      <scheme val="minor"/>
    </font>
    <font>
      <sz val="12"/>
      <color theme="1"/>
      <name val="Calibri"/>
      <family val="2"/>
      <scheme val="minor"/>
    </font>
    <font>
      <sz val="9"/>
      <name val="Calibri"/>
      <family val="2"/>
      <scheme val="minor"/>
    </font>
    <font>
      <sz val="8"/>
      <name val="Calibri"/>
      <family val="2"/>
      <scheme val="minor"/>
    </font>
    <font>
      <sz val="10"/>
      <name val="Calibri"/>
      <family val="2"/>
      <scheme val="minor"/>
    </font>
    <font>
      <sz val="14"/>
      <color theme="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3"/>
      <color theme="0"/>
      <name val="Calibri"/>
      <family val="2"/>
      <scheme val="minor"/>
    </font>
    <font>
      <b/>
      <sz val="11"/>
      <color theme="0"/>
      <name val="Calibri"/>
      <family val="2"/>
      <scheme val="minor"/>
    </font>
    <font>
      <b/>
      <sz val="26"/>
      <name val="Calibri"/>
      <family val="2"/>
      <scheme val="minor"/>
    </font>
    <font>
      <sz val="26"/>
      <name val="Calibri"/>
      <family val="2"/>
      <scheme val="minor"/>
    </font>
    <font>
      <b/>
      <sz val="24"/>
      <name val="Calibri"/>
      <family val="2"/>
      <scheme val="minor"/>
    </font>
    <font>
      <sz val="24"/>
      <name val="Calibri"/>
      <family val="2"/>
      <scheme val="minor"/>
    </font>
    <font>
      <b/>
      <sz val="25"/>
      <name val="Calibri"/>
      <family val="2"/>
      <scheme val="minor"/>
    </font>
    <font>
      <sz val="25"/>
      <name val="Calibri"/>
      <family val="2"/>
      <scheme val="minor"/>
    </font>
    <font>
      <b/>
      <sz val="14"/>
      <color rgb="FFB59F54"/>
      <name val="Calibri"/>
      <family val="2"/>
      <scheme val="minor"/>
    </font>
    <font>
      <b/>
      <sz val="12"/>
      <color rgb="FFB59F54"/>
      <name val="Calibri"/>
      <family val="2"/>
      <scheme val="minor"/>
    </font>
    <font>
      <u/>
      <sz val="9"/>
      <color theme="1"/>
      <name val="Calibri"/>
      <family val="2"/>
      <scheme val="minor"/>
    </font>
    <font>
      <sz val="14"/>
      <color theme="1"/>
      <name val="Calibri"/>
      <family val="2"/>
      <scheme val="minor"/>
    </font>
    <font>
      <sz val="14"/>
      <color rgb="FF4F81BD"/>
      <name val="Calibri"/>
      <family val="2"/>
      <scheme val="minor"/>
    </font>
    <font>
      <b/>
      <sz val="11"/>
      <color rgb="FFB59F54"/>
      <name val="Calibri"/>
      <family val="2"/>
      <scheme val="minor"/>
    </font>
    <font>
      <u/>
      <sz val="10"/>
      <color theme="1"/>
      <name val="Calibri"/>
      <family val="2"/>
      <scheme val="minor"/>
    </font>
    <font>
      <b/>
      <sz val="10"/>
      <color theme="0"/>
      <name val="Calibri"/>
      <family val="2"/>
      <scheme val="minor"/>
    </font>
    <font>
      <b/>
      <sz val="12"/>
      <color theme="0"/>
      <name val="Calibri"/>
      <family val="2"/>
      <scheme val="minor"/>
    </font>
    <font>
      <b/>
      <u/>
      <sz val="9"/>
      <color theme="1"/>
      <name val="Calibri"/>
      <family val="2"/>
      <scheme val="minor"/>
    </font>
    <font>
      <sz val="13"/>
      <color theme="1"/>
      <name val="Calibri"/>
      <family val="2"/>
      <scheme val="minor"/>
    </font>
    <font>
      <sz val="11"/>
      <color rgb="FFC1001F"/>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sz val="8"/>
      <color theme="1"/>
      <name val="Calibri (Body)"/>
    </font>
    <font>
      <b/>
      <sz val="9"/>
      <color theme="0"/>
      <name val="Calibri"/>
      <family val="2"/>
      <scheme val="minor"/>
    </font>
    <font>
      <sz val="10"/>
      <color theme="1"/>
      <name val="Sakkal Majalla"/>
    </font>
    <font>
      <sz val="3"/>
      <name val="Calibri"/>
      <family val="2"/>
      <scheme val="minor"/>
    </font>
  </fonts>
  <fills count="8">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
      <patternFill patternType="solid">
        <fgColor indexed="22"/>
        <bgColor indexed="64"/>
      </patternFill>
    </fill>
  </fills>
  <borders count="27">
    <border>
      <left/>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top/>
      <bottom style="thin">
        <color rgb="FFB59F54"/>
      </bottom>
      <diagonal/>
    </border>
    <border>
      <left style="thick">
        <color theme="0"/>
      </left>
      <right style="thick">
        <color theme="0"/>
      </right>
      <top style="thin">
        <color rgb="FFB59F54"/>
      </top>
      <bottom/>
      <diagonal/>
    </border>
    <border>
      <left style="thick">
        <color theme="0"/>
      </left>
      <right style="thick">
        <color theme="0"/>
      </right>
      <top/>
      <bottom/>
      <diagonal/>
    </border>
    <border>
      <left/>
      <right/>
      <top style="thin">
        <color theme="0"/>
      </top>
      <bottom/>
      <diagonal/>
    </border>
    <border>
      <left/>
      <right style="thick">
        <color theme="0"/>
      </right>
      <top style="thin">
        <color theme="0"/>
      </top>
      <bottom/>
      <diagonal/>
    </border>
    <border>
      <left/>
      <right style="thick">
        <color theme="0"/>
      </right>
      <top/>
      <bottom/>
      <diagonal/>
    </border>
    <border>
      <left style="thin">
        <color rgb="FFE8E1CA"/>
      </left>
      <right style="thin">
        <color rgb="FFE8E1CA"/>
      </right>
      <top style="thin">
        <color rgb="FFE8E1CA"/>
      </top>
      <bottom style="thin">
        <color rgb="FFE8E1CA"/>
      </bottom>
      <diagonal/>
    </border>
    <border>
      <left/>
      <right/>
      <top/>
      <bottom style="thin">
        <color rgb="FF937F3F"/>
      </bottom>
      <diagonal/>
    </border>
    <border>
      <left/>
      <right/>
      <top style="thin">
        <color rgb="FFB59F54"/>
      </top>
      <bottom style="thin">
        <color rgb="FF937F3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rgb="FFB59F54"/>
      </top>
      <bottom style="thick">
        <color rgb="FFB59F54"/>
      </bottom>
      <diagonal/>
    </border>
    <border>
      <left/>
      <right/>
      <top/>
      <bottom style="thick">
        <color rgb="FFB59F54"/>
      </bottom>
      <diagonal/>
    </border>
  </borders>
  <cellStyleXfs count="12">
    <xf numFmtId="0" fontId="0" fillId="0" borderId="0"/>
    <xf numFmtId="0" fontId="3" fillId="0" borderId="0"/>
    <xf numFmtId="0" fontId="3" fillId="0" borderId="0"/>
    <xf numFmtId="0" fontId="3" fillId="0" borderId="0"/>
    <xf numFmtId="0" fontId="19" fillId="0" borderId="0" applyNumberFormat="0" applyFill="0" applyBorder="0" applyAlignment="0" applyProtection="0"/>
    <xf numFmtId="0" fontId="12" fillId="0" borderId="0"/>
    <xf numFmtId="0" fontId="12" fillId="0" borderId="0"/>
    <xf numFmtId="0" fontId="12" fillId="0" borderId="0" applyNumberFormat="0" applyFont="0" applyFill="0" applyBorder="0" applyProtection="0">
      <alignment wrapText="1"/>
    </xf>
    <xf numFmtId="170" fontId="12" fillId="0" borderId="0" applyFont="0" applyFill="0" applyBorder="0" applyProtection="0">
      <alignment wrapText="1"/>
    </xf>
    <xf numFmtId="0" fontId="12" fillId="7" borderId="0" applyNumberFormat="0" applyFont="0" applyBorder="0" applyProtection="0">
      <alignment wrapText="1"/>
    </xf>
    <xf numFmtId="0" fontId="12" fillId="0" borderId="0" applyNumberFormat="0" applyFont="0" applyFill="0" applyBorder="0" applyProtection="0">
      <alignment wrapText="1"/>
    </xf>
    <xf numFmtId="0" fontId="12" fillId="0" borderId="0" applyNumberFormat="0" applyFont="0" applyFill="0" applyBorder="0" applyProtection="0">
      <alignment wrapText="1"/>
    </xf>
  </cellStyleXfs>
  <cellXfs count="250">
    <xf numFmtId="0" fontId="0" fillId="0" borderId="0" xfId="0"/>
    <xf numFmtId="0" fontId="5" fillId="0" borderId="0" xfId="0" applyFont="1" applyAlignment="1">
      <alignment horizontal="right" vertical="top" wrapText="1"/>
    </xf>
    <xf numFmtId="165" fontId="7" fillId="2" borderId="0" xfId="1" applyNumberFormat="1" applyFont="1" applyFill="1" applyAlignment="1">
      <alignment horizontal="center" vertical="center"/>
    </xf>
    <xf numFmtId="49" fontId="7" fillId="5" borderId="0" xfId="1" applyNumberFormat="1" applyFont="1" applyFill="1" applyAlignment="1">
      <alignment horizontal="center" vertical="center" wrapText="1"/>
    </xf>
    <xf numFmtId="0" fontId="8" fillId="0" borderId="0" xfId="0" applyFont="1"/>
    <xf numFmtId="0" fontId="9" fillId="0" borderId="0" xfId="0" applyFont="1"/>
    <xf numFmtId="165" fontId="10" fillId="4" borderId="0" xfId="1" applyNumberFormat="1" applyFont="1" applyFill="1" applyAlignment="1">
      <alignment vertical="center" wrapText="1"/>
    </xf>
    <xf numFmtId="0" fontId="4" fillId="0" borderId="0" xfId="0" applyFont="1"/>
    <xf numFmtId="0" fontId="3" fillId="0" borderId="0" xfId="3"/>
    <xf numFmtId="0" fontId="12" fillId="0" borderId="0" xfId="1" applyFont="1"/>
    <xf numFmtId="0" fontId="3" fillId="2" borderId="0" xfId="3" applyFill="1"/>
    <xf numFmtId="0" fontId="3" fillId="4" borderId="0" xfId="3" applyFill="1"/>
    <xf numFmtId="0" fontId="3" fillId="5" borderId="0" xfId="3" applyFill="1"/>
    <xf numFmtId="0" fontId="8" fillId="6" borderId="0" xfId="1" applyFont="1" applyFill="1" applyAlignment="1">
      <alignment horizontal="right" vertical="center"/>
    </xf>
    <xf numFmtId="0" fontId="13" fillId="4" borderId="0" xfId="1" applyFont="1" applyFill="1" applyAlignment="1">
      <alignment horizontal="centerContinuous"/>
    </xf>
    <xf numFmtId="0" fontId="0" fillId="0" borderId="0" xfId="0" applyAlignment="1">
      <alignment horizontal="centerContinuous" vertical="center"/>
    </xf>
    <xf numFmtId="0" fontId="15" fillId="0" borderId="0" xfId="0" applyFont="1"/>
    <xf numFmtId="0" fontId="17" fillId="0" borderId="0" xfId="0" applyFont="1"/>
    <xf numFmtId="0" fontId="18" fillId="0" borderId="0" xfId="0" applyFont="1"/>
    <xf numFmtId="0" fontId="14" fillId="4" borderId="0" xfId="1" applyFont="1" applyFill="1" applyAlignment="1">
      <alignment horizontal="centerContinuous" vertical="top" wrapText="1"/>
    </xf>
    <xf numFmtId="2" fontId="15" fillId="0" borderId="0" xfId="0" applyNumberFormat="1" applyFont="1"/>
    <xf numFmtId="0" fontId="0" fillId="0" borderId="0" xfId="0" applyAlignment="1">
      <alignment wrapText="1"/>
    </xf>
    <xf numFmtId="0" fontId="8" fillId="0" borderId="6" xfId="1" applyFont="1" applyBorder="1" applyAlignment="1">
      <alignment horizontal="right" vertical="center" wrapText="1" readingOrder="2"/>
    </xf>
    <xf numFmtId="0" fontId="20" fillId="0" borderId="0" xfId="0" applyFont="1"/>
    <xf numFmtId="0" fontId="21" fillId="4" borderId="0" xfId="1" applyFont="1" applyFill="1" applyAlignment="1">
      <alignment horizontal="centerContinuous" vertical="top" wrapText="1"/>
    </xf>
    <xf numFmtId="0" fontId="22" fillId="0" borderId="0" xfId="0" applyFont="1" applyAlignment="1">
      <alignment horizontal="right" vertical="top" wrapText="1"/>
    </xf>
    <xf numFmtId="0" fontId="23" fillId="2" borderId="2" xfId="1" applyFont="1" applyFill="1" applyBorder="1" applyAlignment="1">
      <alignment horizontal="right" vertical="center"/>
    </xf>
    <xf numFmtId="0" fontId="15" fillId="2" borderId="8" xfId="1" applyFont="1" applyFill="1" applyBorder="1" applyAlignment="1">
      <alignment horizontal="center" vertical="center"/>
    </xf>
    <xf numFmtId="0" fontId="23" fillId="2" borderId="0" xfId="1" applyFont="1" applyFill="1" applyAlignment="1">
      <alignment horizontal="right" vertical="center" wrapText="1"/>
    </xf>
    <xf numFmtId="0" fontId="23" fillId="2" borderId="8" xfId="1" applyFont="1" applyFill="1" applyBorder="1" applyAlignment="1">
      <alignment horizontal="right" vertical="center"/>
    </xf>
    <xf numFmtId="0" fontId="4" fillId="0" borderId="5" xfId="1" applyFont="1" applyBorder="1" applyAlignment="1">
      <alignment horizontal="right" vertical="center" wrapText="1" readingOrder="2"/>
    </xf>
    <xf numFmtId="0" fontId="26" fillId="0" borderId="0" xfId="1" applyFont="1"/>
    <xf numFmtId="0" fontId="25" fillId="0" borderId="0" xfId="1" applyFont="1" applyAlignment="1">
      <alignment horizontal="right" readingOrder="2"/>
    </xf>
    <xf numFmtId="0" fontId="27" fillId="0" borderId="0" xfId="1" applyFont="1"/>
    <xf numFmtId="0" fontId="21" fillId="4" borderId="0" xfId="1" applyFont="1" applyFill="1" applyAlignment="1">
      <alignment horizontal="centerContinuous"/>
    </xf>
    <xf numFmtId="0" fontId="24" fillId="0" borderId="0" xfId="0" applyFont="1"/>
    <xf numFmtId="0" fontId="28" fillId="4" borderId="0" xfId="1" applyFont="1" applyFill="1" applyAlignment="1">
      <alignment horizontal="centerContinuous"/>
    </xf>
    <xf numFmtId="0" fontId="4" fillId="2" borderId="2" xfId="1" applyFont="1" applyFill="1" applyBorder="1" applyAlignment="1">
      <alignment horizontal="right" vertical="center"/>
    </xf>
    <xf numFmtId="0" fontId="20" fillId="2" borderId="2" xfId="1" applyFont="1" applyFill="1" applyBorder="1" applyAlignment="1">
      <alignment horizontal="center" vertical="center"/>
    </xf>
    <xf numFmtId="0" fontId="4" fillId="2" borderId="2" xfId="1" applyFont="1" applyFill="1" applyBorder="1" applyAlignment="1">
      <alignment horizontal="left" vertical="center"/>
    </xf>
    <xf numFmtId="0" fontId="4" fillId="2" borderId="7" xfId="1" applyFont="1" applyFill="1" applyBorder="1" applyAlignment="1">
      <alignment horizontal="left" vertical="center"/>
    </xf>
    <xf numFmtId="0" fontId="4" fillId="2" borderId="2" xfId="1" applyFont="1" applyFill="1" applyBorder="1" applyAlignment="1">
      <alignment horizontal="center" vertical="center"/>
    </xf>
    <xf numFmtId="0" fontId="4" fillId="2" borderId="8" xfId="1" applyFont="1" applyFill="1" applyBorder="1" applyAlignment="1">
      <alignment horizontal="left" vertical="center"/>
    </xf>
    <xf numFmtId="0" fontId="4" fillId="2" borderId="0" xfId="1" applyFont="1" applyFill="1" applyAlignment="1">
      <alignment horizontal="left" vertical="center"/>
    </xf>
    <xf numFmtId="166" fontId="31" fillId="0" borderId="0" xfId="0" applyNumberFormat="1" applyFont="1" applyAlignment="1">
      <alignment horizontal="left" vertical="center" wrapText="1" indent="2"/>
    </xf>
    <xf numFmtId="166" fontId="31" fillId="0" borderId="6" xfId="0" applyNumberFormat="1" applyFont="1" applyBorder="1" applyAlignment="1">
      <alignment horizontal="left" vertical="center" wrapText="1" indent="2"/>
    </xf>
    <xf numFmtId="166" fontId="30" fillId="0" borderId="5" xfId="0" applyNumberFormat="1" applyFont="1" applyBorder="1" applyAlignment="1">
      <alignment horizontal="left" vertical="center" wrapText="1"/>
    </xf>
    <xf numFmtId="0" fontId="20" fillId="0" borderId="0" xfId="1" applyFont="1" applyAlignment="1">
      <alignment horizontal="right" vertical="center" wrapText="1" indent="2" readingOrder="2"/>
    </xf>
    <xf numFmtId="0" fontId="20" fillId="0" borderId="6" xfId="1" applyFont="1" applyBorder="1" applyAlignment="1">
      <alignment horizontal="right" vertical="center" wrapText="1" indent="2" readingOrder="2"/>
    </xf>
    <xf numFmtId="0" fontId="4" fillId="0" borderId="0" xfId="1" applyFont="1" applyAlignment="1">
      <alignment horizontal="right" vertical="center" wrapText="1" readingOrder="2"/>
    </xf>
    <xf numFmtId="166" fontId="30" fillId="0" borderId="0" xfId="0" applyNumberFormat="1" applyFont="1" applyAlignment="1">
      <alignment horizontal="left" vertical="center" wrapText="1"/>
    </xf>
    <xf numFmtId="0" fontId="24" fillId="0" borderId="0" xfId="0" applyFont="1" applyAlignment="1">
      <alignment horizontal="centerContinuous" vertical="center"/>
    </xf>
    <xf numFmtId="0" fontId="27" fillId="0" borderId="0" xfId="3" applyFont="1"/>
    <xf numFmtId="0" fontId="34" fillId="0" borderId="0" xfId="3" applyFont="1" applyAlignment="1">
      <alignment horizontal="centerContinuous"/>
    </xf>
    <xf numFmtId="0" fontId="35" fillId="0" borderId="0" xfId="3" applyFont="1"/>
    <xf numFmtId="0" fontId="35" fillId="0" borderId="0" xfId="1" applyFont="1"/>
    <xf numFmtId="0" fontId="36" fillId="0" borderId="0" xfId="3" applyFont="1" applyAlignment="1">
      <alignment horizontal="centerContinuous"/>
    </xf>
    <xf numFmtId="0" fontId="37" fillId="0" borderId="0" xfId="3" applyFont="1"/>
    <xf numFmtId="0" fontId="37" fillId="0" borderId="0" xfId="1" applyFont="1"/>
    <xf numFmtId="0" fontId="38" fillId="0" borderId="0" xfId="3" applyFont="1" applyAlignment="1">
      <alignment horizontal="centerContinuous"/>
    </xf>
    <xf numFmtId="0" fontId="39" fillId="0" borderId="0" xfId="3" applyFont="1"/>
    <xf numFmtId="0" fontId="39" fillId="0" borderId="0" xfId="1" applyFont="1"/>
    <xf numFmtId="0" fontId="40" fillId="0" borderId="0" xfId="1" applyFont="1" applyAlignment="1">
      <alignment horizontal="right" vertical="center"/>
    </xf>
    <xf numFmtId="0" fontId="20" fillId="6" borderId="0" xfId="1" applyFont="1" applyFill="1" applyAlignment="1">
      <alignment horizontal="right" vertical="center"/>
    </xf>
    <xf numFmtId="0" fontId="30" fillId="0" borderId="0" xfId="0" applyFont="1" applyAlignment="1">
      <alignment vertical="center"/>
    </xf>
    <xf numFmtId="0" fontId="20" fillId="0" borderId="0" xfId="1" applyFont="1" applyAlignment="1">
      <alignment horizontal="justify" vertical="top" wrapText="1"/>
    </xf>
    <xf numFmtId="0" fontId="24" fillId="0" borderId="0" xfId="1" applyFont="1" applyAlignment="1">
      <alignment horizontal="right" vertical="center"/>
    </xf>
    <xf numFmtId="0" fontId="18" fillId="0" borderId="0" xfId="0" applyFont="1" applyAlignment="1">
      <alignment vertical="center"/>
    </xf>
    <xf numFmtId="0" fontId="24" fillId="6" borderId="0" xfId="1" applyFont="1" applyFill="1" applyAlignment="1">
      <alignment horizontal="right" vertical="center"/>
    </xf>
    <xf numFmtId="0" fontId="31" fillId="0" borderId="0" xfId="0" applyFont="1" applyAlignment="1">
      <alignment vertical="center"/>
    </xf>
    <xf numFmtId="0" fontId="42" fillId="6" borderId="0" xfId="1" applyFont="1" applyFill="1" applyAlignment="1">
      <alignment horizontal="right" vertical="center"/>
    </xf>
    <xf numFmtId="0" fontId="18" fillId="6" borderId="0" xfId="1" applyFont="1" applyFill="1" applyAlignment="1">
      <alignment horizontal="right" vertical="top"/>
    </xf>
    <xf numFmtId="0" fontId="43" fillId="0" borderId="0" xfId="0" applyFont="1" applyAlignment="1">
      <alignment horizontal="justify" vertical="center"/>
    </xf>
    <xf numFmtId="0" fontId="44" fillId="0" borderId="0" xfId="0" applyFont="1" applyAlignment="1">
      <alignment vertical="center"/>
    </xf>
    <xf numFmtId="0" fontId="41" fillId="0" borderId="0" xfId="1" applyFont="1" applyAlignment="1">
      <alignment horizontal="right" vertical="center"/>
    </xf>
    <xf numFmtId="0" fontId="45" fillId="0" borderId="0" xfId="1" applyFont="1" applyAlignment="1">
      <alignment horizontal="left" vertical="center"/>
    </xf>
    <xf numFmtId="0" fontId="46" fillId="6" borderId="0" xfId="1" applyFont="1" applyFill="1" applyAlignment="1">
      <alignment horizontal="right" vertical="center"/>
    </xf>
    <xf numFmtId="0" fontId="31" fillId="6" borderId="0" xfId="1" applyFont="1" applyFill="1" applyAlignment="1">
      <alignment horizontal="right" vertical="top" wrapText="1"/>
    </xf>
    <xf numFmtId="0" fontId="31" fillId="0" borderId="0" xfId="0" applyFont="1" applyAlignment="1">
      <alignment horizontal="left" vertical="top" wrapText="1"/>
    </xf>
    <xf numFmtId="0" fontId="42" fillId="0" borderId="0" xfId="0" applyFont="1" applyAlignment="1">
      <alignment vertical="center"/>
    </xf>
    <xf numFmtId="0" fontId="18" fillId="0" borderId="0" xfId="0" applyFont="1" applyAlignment="1">
      <alignment vertical="top" wrapText="1"/>
    </xf>
    <xf numFmtId="0" fontId="47" fillId="2" borderId="2" xfId="1" applyFont="1" applyFill="1" applyBorder="1" applyAlignment="1">
      <alignment horizontal="center" vertical="center"/>
    </xf>
    <xf numFmtId="0" fontId="49" fillId="0" borderId="5" xfId="4" applyFont="1" applyFill="1" applyBorder="1" applyAlignment="1">
      <alignment horizontal="center" vertical="center"/>
    </xf>
    <xf numFmtId="0" fontId="48" fillId="2" borderId="1" xfId="1" applyFont="1" applyFill="1" applyBorder="1" applyAlignment="1">
      <alignment horizontal="right" vertical="center"/>
    </xf>
    <xf numFmtId="0" fontId="33" fillId="2" borderId="3" xfId="1" applyFont="1" applyFill="1" applyBorder="1" applyAlignment="1">
      <alignment horizontal="left" vertical="center"/>
    </xf>
    <xf numFmtId="0" fontId="31" fillId="0" borderId="3" xfId="0" applyFont="1" applyBorder="1" applyAlignment="1">
      <alignment vertical="center"/>
    </xf>
    <xf numFmtId="0" fontId="20" fillId="6" borderId="4" xfId="1" applyFont="1" applyFill="1" applyBorder="1" applyAlignment="1">
      <alignment horizontal="right" vertical="center"/>
    </xf>
    <xf numFmtId="0" fontId="32" fillId="4" borderId="0" xfId="1" applyFont="1" applyFill="1" applyAlignment="1">
      <alignment horizontal="centerContinuous" vertical="top" wrapText="1"/>
    </xf>
    <xf numFmtId="0" fontId="50" fillId="0" borderId="0" xfId="0" applyFont="1" applyAlignment="1">
      <alignment horizontal="centerContinuous" vertical="center"/>
    </xf>
    <xf numFmtId="0" fontId="33" fillId="0" borderId="0" xfId="0" applyFont="1"/>
    <xf numFmtId="0" fontId="51" fillId="0" borderId="0" xfId="0" applyFont="1"/>
    <xf numFmtId="0" fontId="8" fillId="0" borderId="0" xfId="1" applyFont="1" applyAlignment="1">
      <alignment horizontal="right" vertical="center" wrapText="1" readingOrder="2"/>
    </xf>
    <xf numFmtId="166" fontId="6" fillId="0" borderId="0" xfId="1" applyNumberFormat="1" applyFont="1" applyAlignment="1">
      <alignment horizontal="left" vertical="center"/>
    </xf>
    <xf numFmtId="167" fontId="29" fillId="0" borderId="0" xfId="1" applyNumberFormat="1" applyFont="1" applyAlignment="1">
      <alignment horizontal="right" vertical="center"/>
    </xf>
    <xf numFmtId="167" fontId="27" fillId="0" borderId="0" xfId="1" applyNumberFormat="1" applyFont="1" applyAlignment="1">
      <alignment horizontal="right" vertical="center"/>
    </xf>
    <xf numFmtId="167" fontId="27" fillId="0" borderId="6" xfId="1" applyNumberFormat="1" applyFont="1" applyBorder="1" applyAlignment="1">
      <alignment horizontal="right" vertical="center"/>
    </xf>
    <xf numFmtId="0" fontId="4" fillId="0" borderId="6" xfId="1" applyFont="1" applyBorder="1" applyAlignment="1">
      <alignment horizontal="right" vertical="center" wrapText="1" readingOrder="2"/>
    </xf>
    <xf numFmtId="167" fontId="29" fillId="0" borderId="6" xfId="1" applyNumberFormat="1" applyFont="1" applyBorder="1" applyAlignment="1">
      <alignment horizontal="right" vertical="center"/>
    </xf>
    <xf numFmtId="166" fontId="30" fillId="0" borderId="6" xfId="0" applyNumberFormat="1" applyFont="1" applyBorder="1" applyAlignment="1">
      <alignment horizontal="left" vertical="center" wrapText="1"/>
    </xf>
    <xf numFmtId="164" fontId="4" fillId="3" borderId="9" xfId="1" applyNumberFormat="1" applyFont="1" applyFill="1" applyBorder="1" applyAlignment="1">
      <alignment horizontal="right" vertical="center"/>
    </xf>
    <xf numFmtId="164" fontId="4" fillId="3" borderId="10" xfId="1" applyNumberFormat="1" applyFont="1" applyFill="1" applyBorder="1" applyAlignment="1">
      <alignment horizontal="right" vertical="center"/>
    </xf>
    <xf numFmtId="0" fontId="20" fillId="0" borderId="2" xfId="1" applyFont="1" applyBorder="1" applyAlignment="1">
      <alignment horizontal="right" vertical="center" wrapText="1" readingOrder="2"/>
    </xf>
    <xf numFmtId="0" fontId="20" fillId="0" borderId="5" xfId="1" applyFont="1" applyBorder="1" applyAlignment="1">
      <alignment horizontal="right" vertical="center" wrapText="1" readingOrder="2"/>
    </xf>
    <xf numFmtId="166" fontId="27" fillId="0" borderId="5" xfId="1" applyNumberFormat="1" applyFont="1" applyBorder="1" applyAlignment="1">
      <alignment horizontal="left" vertical="center" wrapText="1"/>
    </xf>
    <xf numFmtId="0" fontId="33" fillId="0" borderId="0" xfId="0" applyFont="1" applyAlignment="1">
      <alignment wrapText="1"/>
    </xf>
    <xf numFmtId="0" fontId="4" fillId="2" borderId="11" xfId="1" applyFont="1" applyFill="1" applyBorder="1" applyAlignment="1">
      <alignment horizontal="left" vertical="center"/>
    </xf>
    <xf numFmtId="164" fontId="4" fillId="3" borderId="12" xfId="1" applyNumberFormat="1" applyFont="1" applyFill="1" applyBorder="1" applyAlignment="1">
      <alignment horizontal="right" vertical="center"/>
    </xf>
    <xf numFmtId="166" fontId="6" fillId="0" borderId="6" xfId="1" applyNumberFormat="1" applyFont="1" applyBorder="1" applyAlignment="1">
      <alignment horizontal="left" vertical="center"/>
    </xf>
    <xf numFmtId="167" fontId="27" fillId="0" borderId="0" xfId="1" applyNumberFormat="1" applyFont="1" applyAlignment="1">
      <alignment horizontal="right" vertical="center" readingOrder="1"/>
    </xf>
    <xf numFmtId="167" fontId="29" fillId="0" borderId="5" xfId="1" applyNumberFormat="1" applyFont="1" applyBorder="1" applyAlignment="1">
      <alignment horizontal="right" vertical="center"/>
    </xf>
    <xf numFmtId="0" fontId="0" fillId="0" borderId="0" xfId="1" applyFont="1" applyAlignment="1">
      <alignment horizontal="right" vertical="center" wrapText="1" indent="2" readingOrder="2"/>
    </xf>
    <xf numFmtId="0" fontId="0" fillId="0" borderId="6" xfId="1" applyFont="1" applyBorder="1" applyAlignment="1">
      <alignment horizontal="right" vertical="center" wrapText="1" indent="2" readingOrder="2"/>
    </xf>
    <xf numFmtId="166" fontId="27" fillId="0" borderId="0" xfId="1" applyNumberFormat="1" applyFont="1" applyAlignment="1">
      <alignment horizontal="left" vertical="center" wrapText="1"/>
    </xf>
    <xf numFmtId="166" fontId="6" fillId="0" borderId="0" xfId="1" applyNumberFormat="1" applyFont="1" applyAlignment="1">
      <alignment horizontal="left" vertical="center" wrapText="1"/>
    </xf>
    <xf numFmtId="166" fontId="6" fillId="0" borderId="6" xfId="1" applyNumberFormat="1" applyFont="1" applyBorder="1" applyAlignment="1">
      <alignment horizontal="left" vertical="center" wrapText="1"/>
    </xf>
    <xf numFmtId="166" fontId="27" fillId="0" borderId="6" xfId="1" applyNumberFormat="1" applyFont="1" applyBorder="1" applyAlignment="1">
      <alignment horizontal="left" vertical="center" wrapText="1"/>
    </xf>
    <xf numFmtId="0" fontId="4" fillId="2" borderId="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0" borderId="0" xfId="0" applyFont="1" applyAlignment="1">
      <alignment wrapText="1"/>
    </xf>
    <xf numFmtId="0" fontId="51" fillId="0" borderId="0" xfId="0" applyFont="1" applyAlignment="1">
      <alignment wrapText="1"/>
    </xf>
    <xf numFmtId="2" fontId="27" fillId="0" borderId="0" xfId="1" applyNumberFormat="1" applyFont="1" applyAlignment="1">
      <alignment horizontal="right" vertical="center"/>
    </xf>
    <xf numFmtId="2" fontId="27" fillId="0" borderId="6" xfId="1" applyNumberFormat="1" applyFont="1" applyBorder="1" applyAlignment="1">
      <alignment horizontal="right" vertical="center"/>
    </xf>
    <xf numFmtId="2" fontId="29" fillId="0" borderId="6" xfId="1" applyNumberFormat="1" applyFont="1" applyBorder="1" applyAlignment="1">
      <alignment horizontal="right" vertical="center"/>
    </xf>
    <xf numFmtId="0" fontId="33" fillId="0" borderId="0" xfId="0" applyFont="1" applyAlignment="1">
      <alignment horizontal="center"/>
    </xf>
    <xf numFmtId="0" fontId="33" fillId="0" borderId="0" xfId="1" applyFont="1" applyAlignment="1">
      <alignment horizontal="center" vertical="center" wrapText="1" readingOrder="2"/>
    </xf>
    <xf numFmtId="0" fontId="33" fillId="0" borderId="0" xfId="0" applyFont="1" applyAlignment="1">
      <alignment horizontal="center" vertical="center"/>
    </xf>
    <xf numFmtId="0" fontId="24" fillId="0" borderId="0" xfId="0" applyFont="1" applyAlignment="1">
      <alignment horizontal="centerContinuous"/>
    </xf>
    <xf numFmtId="0" fontId="20" fillId="0" borderId="0" xfId="0" applyFont="1" applyAlignment="1">
      <alignment horizontal="centerContinuous"/>
    </xf>
    <xf numFmtId="0" fontId="0" fillId="0" borderId="0" xfId="0" applyAlignment="1">
      <alignment horizontal="centerContinuous"/>
    </xf>
    <xf numFmtId="0" fontId="33" fillId="0" borderId="0" xfId="0" applyFont="1" applyAlignment="1">
      <alignment vertical="center"/>
    </xf>
    <xf numFmtId="0" fontId="33" fillId="0" borderId="0" xfId="0" applyFont="1" applyAlignment="1">
      <alignment horizontal="center" wrapText="1"/>
    </xf>
    <xf numFmtId="0" fontId="33" fillId="0" borderId="0" xfId="1" applyFont="1" applyAlignment="1">
      <alignment vertical="center" wrapText="1" readingOrder="2"/>
    </xf>
    <xf numFmtId="167" fontId="47" fillId="0" borderId="0" xfId="1" applyNumberFormat="1" applyFont="1" applyAlignment="1">
      <alignment vertical="center"/>
    </xf>
    <xf numFmtId="1" fontId="47" fillId="0" borderId="0" xfId="1" applyNumberFormat="1" applyFont="1" applyAlignment="1">
      <alignment vertical="center"/>
    </xf>
    <xf numFmtId="0" fontId="4" fillId="0" borderId="13" xfId="1" applyFont="1" applyBorder="1" applyAlignment="1">
      <alignment horizontal="right" vertical="center" wrapText="1" readingOrder="2"/>
    </xf>
    <xf numFmtId="167" fontId="29" fillId="0" borderId="13" xfId="1" applyNumberFormat="1" applyFont="1" applyBorder="1" applyAlignment="1">
      <alignment horizontal="right" vertical="center"/>
    </xf>
    <xf numFmtId="166" fontId="30" fillId="0" borderId="13" xfId="0" applyNumberFormat="1" applyFont="1" applyBorder="1" applyAlignment="1">
      <alignment horizontal="left" vertical="center" wrapText="1"/>
    </xf>
    <xf numFmtId="0" fontId="4" fillId="0" borderId="14" xfId="1" applyFont="1" applyBorder="1" applyAlignment="1">
      <alignment horizontal="right" vertical="center" wrapText="1" readingOrder="2"/>
    </xf>
    <xf numFmtId="167" fontId="29" fillId="0" borderId="14" xfId="1" applyNumberFormat="1" applyFont="1" applyBorder="1" applyAlignment="1">
      <alignment horizontal="right" vertical="center"/>
    </xf>
    <xf numFmtId="166" fontId="30" fillId="0" borderId="14" xfId="0" applyNumberFormat="1" applyFont="1" applyBorder="1" applyAlignment="1">
      <alignment horizontal="left" vertical="center" wrapText="1"/>
    </xf>
    <xf numFmtId="10" fontId="0" fillId="0" borderId="0" xfId="0" applyNumberFormat="1"/>
    <xf numFmtId="9" fontId="33" fillId="0" borderId="0" xfId="0" applyNumberFormat="1" applyFont="1"/>
    <xf numFmtId="0" fontId="33" fillId="0" borderId="0" xfId="0" applyFont="1" applyAlignment="1">
      <alignment horizontal="center" vertical="center" wrapText="1"/>
    </xf>
    <xf numFmtId="10" fontId="33" fillId="0" borderId="0" xfId="0" applyNumberFormat="1" applyFont="1" applyAlignment="1">
      <alignment horizontal="center"/>
    </xf>
    <xf numFmtId="9" fontId="0" fillId="0" borderId="0" xfId="0" applyNumberFormat="1"/>
    <xf numFmtId="10" fontId="33" fillId="0" borderId="0" xfId="0" applyNumberFormat="1" applyFont="1" applyAlignment="1">
      <alignment horizontal="center" vertical="center"/>
    </xf>
    <xf numFmtId="9" fontId="33" fillId="0" borderId="0" xfId="0" applyNumberFormat="1" applyFont="1" applyAlignment="1">
      <alignment horizontal="center" vertical="center"/>
    </xf>
    <xf numFmtId="168" fontId="29" fillId="0" borderId="6" xfId="1" applyNumberFormat="1" applyFont="1" applyBorder="1" applyAlignment="1">
      <alignment horizontal="right" vertical="center"/>
    </xf>
    <xf numFmtId="168" fontId="29" fillId="0" borderId="5" xfId="1" applyNumberFormat="1" applyFont="1" applyBorder="1" applyAlignment="1">
      <alignment horizontal="right" vertical="center"/>
    </xf>
    <xf numFmtId="0" fontId="33" fillId="0" borderId="15" xfId="0" applyFont="1" applyBorder="1" applyAlignment="1">
      <alignment horizontal="center" vertical="center"/>
    </xf>
    <xf numFmtId="0" fontId="33" fillId="0" borderId="9" xfId="0" applyFont="1" applyBorder="1" applyAlignment="1">
      <alignment horizontal="center" vertical="center"/>
    </xf>
    <xf numFmtId="0" fontId="33" fillId="0" borderId="17" xfId="0" applyFont="1" applyBorder="1" applyAlignment="1">
      <alignment horizontal="center" vertical="center"/>
    </xf>
    <xf numFmtId="0" fontId="33" fillId="0" borderId="21" xfId="0" applyFont="1" applyBorder="1" applyAlignment="1">
      <alignment horizontal="center" vertical="center"/>
    </xf>
    <xf numFmtId="0" fontId="33" fillId="0" borderId="1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6" xfId="0" applyFont="1" applyBorder="1" applyAlignment="1">
      <alignment horizontal="center" wrapText="1"/>
    </xf>
    <xf numFmtId="0" fontId="33" fillId="0" borderId="18" xfId="0" applyFont="1" applyBorder="1" applyAlignment="1">
      <alignment horizontal="center" wrapText="1"/>
    </xf>
    <xf numFmtId="0" fontId="33" fillId="0" borderId="15" xfId="0" applyFont="1" applyBorder="1" applyAlignment="1">
      <alignment horizontal="center" wrapText="1"/>
    </xf>
    <xf numFmtId="0" fontId="33" fillId="0" borderId="19" xfId="0" applyFont="1" applyBorder="1" applyAlignment="1">
      <alignment horizontal="center" wrapText="1"/>
    </xf>
    <xf numFmtId="0" fontId="33" fillId="0" borderId="20" xfId="0" applyFont="1" applyBorder="1" applyAlignment="1">
      <alignment horizontal="center" wrapText="1"/>
    </xf>
    <xf numFmtId="0" fontId="33" fillId="0" borderId="17" xfId="0" applyFont="1" applyBorder="1" applyAlignment="1">
      <alignment horizontal="center" wrapText="1"/>
    </xf>
    <xf numFmtId="0" fontId="33" fillId="0" borderId="15"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9" xfId="0" applyFont="1" applyBorder="1" applyAlignment="1">
      <alignment horizontal="center" wrapText="1"/>
    </xf>
    <xf numFmtId="0" fontId="33" fillId="0" borderId="21" xfId="0" applyFont="1" applyBorder="1" applyAlignment="1">
      <alignment horizontal="center" wrapText="1"/>
    </xf>
    <xf numFmtId="168" fontId="33" fillId="0" borderId="15" xfId="0" applyNumberFormat="1" applyFont="1" applyBorder="1" applyAlignment="1">
      <alignment horizontal="center" vertical="center" wrapText="1"/>
    </xf>
    <xf numFmtId="168" fontId="33" fillId="0" borderId="19" xfId="0" applyNumberFormat="1" applyFont="1" applyBorder="1" applyAlignment="1">
      <alignment horizontal="center" vertical="center" wrapText="1"/>
    </xf>
    <xf numFmtId="168" fontId="33" fillId="0" borderId="17"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2" fillId="0" borderId="0" xfId="0" applyFont="1" applyAlignment="1">
      <alignment horizontal="centerContinuous" vertical="center"/>
    </xf>
    <xf numFmtId="0" fontId="33" fillId="0" borderId="19" xfId="0" applyFont="1" applyBorder="1" applyAlignment="1">
      <alignment horizontal="center" vertical="center"/>
    </xf>
    <xf numFmtId="167" fontId="47" fillId="0" borderId="0" xfId="1" applyNumberFormat="1" applyFont="1" applyAlignment="1">
      <alignment horizontal="center" vertical="center"/>
    </xf>
    <xf numFmtId="1" fontId="47" fillId="0" borderId="9" xfId="1" applyNumberFormat="1" applyFont="1" applyBorder="1" applyAlignment="1">
      <alignment horizontal="center" vertical="center" wrapText="1"/>
    </xf>
    <xf numFmtId="39" fontId="27" fillId="0" borderId="0" xfId="1" applyNumberFormat="1" applyFont="1" applyAlignment="1">
      <alignment horizontal="right" vertical="center"/>
    </xf>
    <xf numFmtId="171" fontId="27" fillId="0" borderId="6" xfId="1" applyNumberFormat="1" applyFont="1" applyBorder="1" applyAlignment="1">
      <alignment horizontal="right" vertical="center"/>
    </xf>
    <xf numFmtId="0" fontId="53" fillId="0" borderId="0" xfId="0" applyFont="1"/>
    <xf numFmtId="0" fontId="20" fillId="0" borderId="25" xfId="1" applyFont="1" applyBorder="1" applyAlignment="1">
      <alignment horizontal="right" vertical="center" wrapText="1" readingOrder="2"/>
    </xf>
    <xf numFmtId="168" fontId="27" fillId="0" borderId="0" xfId="1" applyNumberFormat="1" applyFont="1" applyAlignment="1">
      <alignment horizontal="right" vertical="center"/>
    </xf>
    <xf numFmtId="168" fontId="27" fillId="0" borderId="6" xfId="1" applyNumberFormat="1" applyFont="1" applyBorder="1" applyAlignment="1">
      <alignment horizontal="right" vertical="center"/>
    </xf>
    <xf numFmtId="166" fontId="31" fillId="0" borderId="2" xfId="0" applyNumberFormat="1" applyFont="1" applyBorder="1" applyAlignment="1">
      <alignment horizontal="left" vertical="center" wrapText="1"/>
    </xf>
    <xf numFmtId="168" fontId="27" fillId="0" borderId="5" xfId="1" applyNumberFormat="1" applyFont="1" applyBorder="1" applyAlignment="1">
      <alignment horizontal="right" vertical="center"/>
    </xf>
    <xf numFmtId="166" fontId="31" fillId="0" borderId="5" xfId="0" applyNumberFormat="1" applyFont="1" applyBorder="1" applyAlignment="1">
      <alignment horizontal="left" vertical="center" wrapText="1"/>
    </xf>
    <xf numFmtId="169" fontId="27" fillId="0" borderId="25" xfId="1" applyNumberFormat="1" applyFont="1" applyBorder="1" applyAlignment="1">
      <alignment horizontal="right" vertical="center"/>
    </xf>
    <xf numFmtId="166" fontId="31" fillId="0" borderId="25" xfId="0" applyNumberFormat="1" applyFont="1" applyBorder="1" applyAlignment="1">
      <alignment horizontal="left" vertical="center" wrapText="1"/>
    </xf>
    <xf numFmtId="0" fontId="31" fillId="0" borderId="2" xfId="1" applyFont="1" applyBorder="1" applyAlignment="1">
      <alignment horizontal="right" vertical="center" wrapText="1" readingOrder="2"/>
    </xf>
    <xf numFmtId="0" fontId="31" fillId="0" borderId="5" xfId="1" applyFont="1" applyBorder="1" applyAlignment="1">
      <alignment horizontal="right" vertical="center" wrapText="1" readingOrder="2"/>
    </xf>
    <xf numFmtId="0" fontId="31" fillId="0" borderId="25" xfId="1" applyFont="1" applyBorder="1" applyAlignment="1">
      <alignment horizontal="right" vertical="center" wrapText="1" readingOrder="2"/>
    </xf>
    <xf numFmtId="166" fontId="25" fillId="0" borderId="2" xfId="1" applyNumberFormat="1" applyFont="1" applyBorder="1" applyAlignment="1">
      <alignment horizontal="left" vertical="center" wrapText="1"/>
    </xf>
    <xf numFmtId="166" fontId="25" fillId="0" borderId="25" xfId="1" applyNumberFormat="1" applyFont="1" applyBorder="1" applyAlignment="1">
      <alignment horizontal="left" vertical="center" wrapText="1"/>
    </xf>
    <xf numFmtId="0" fontId="25" fillId="0" borderId="0" xfId="1" applyFont="1" applyAlignment="1">
      <alignment horizontal="right" vertical="center" readingOrder="2"/>
    </xf>
    <xf numFmtId="0" fontId="27" fillId="0" borderId="0" xfId="1" applyFont="1" applyAlignment="1">
      <alignment vertical="center"/>
    </xf>
    <xf numFmtId="0" fontId="26" fillId="0" borderId="0" xfId="1" applyFont="1" applyAlignment="1">
      <alignment vertical="center"/>
    </xf>
    <xf numFmtId="0" fontId="20" fillId="0" borderId="0" xfId="0" applyFont="1" applyAlignment="1">
      <alignment vertical="center"/>
    </xf>
    <xf numFmtId="0" fontId="1" fillId="0" borderId="0" xfId="0" applyFont="1" applyAlignment="1">
      <alignment horizontal="centerContinuous" vertical="center"/>
    </xf>
    <xf numFmtId="0" fontId="20" fillId="0" borderId="26" xfId="1" applyFont="1" applyBorder="1" applyAlignment="1">
      <alignment horizontal="right" vertical="center" wrapText="1" indent="2" readingOrder="2"/>
    </xf>
    <xf numFmtId="167" fontId="27" fillId="0" borderId="26" xfId="1" applyNumberFormat="1" applyFont="1" applyBorder="1" applyAlignment="1">
      <alignment horizontal="right" vertical="center"/>
    </xf>
    <xf numFmtId="166" fontId="6" fillId="0" borderId="26" xfId="1" applyNumberFormat="1" applyFont="1" applyBorder="1" applyAlignment="1">
      <alignment horizontal="left" vertical="center"/>
    </xf>
    <xf numFmtId="166" fontId="31" fillId="0" borderId="26" xfId="0" applyNumberFormat="1" applyFont="1" applyBorder="1" applyAlignment="1">
      <alignment horizontal="left" vertical="center" wrapText="1" indent="2"/>
    </xf>
    <xf numFmtId="0" fontId="31" fillId="0" borderId="6" xfId="1" applyFont="1" applyBorder="1" applyAlignment="1">
      <alignment horizontal="right" vertical="center" wrapText="1" readingOrder="2"/>
    </xf>
    <xf numFmtId="0" fontId="31" fillId="0" borderId="0" xfId="1" applyFont="1" applyAlignment="1">
      <alignment horizontal="right" vertical="center" wrapText="1" readingOrder="2"/>
    </xf>
    <xf numFmtId="0" fontId="57" fillId="0" borderId="0" xfId="1" applyFont="1" applyAlignment="1">
      <alignment horizontal="right" vertical="center" wrapText="1" readingOrder="2"/>
    </xf>
    <xf numFmtId="0" fontId="57" fillId="0" borderId="6" xfId="1" applyFont="1" applyBorder="1" applyAlignment="1">
      <alignment horizontal="right" vertical="center" wrapText="1" readingOrder="2"/>
    </xf>
    <xf numFmtId="0" fontId="31" fillId="0" borderId="14" xfId="1" applyFont="1" applyBorder="1" applyAlignment="1">
      <alignment horizontal="right" vertical="center" wrapText="1" readingOrder="2"/>
    </xf>
    <xf numFmtId="0" fontId="57" fillId="0" borderId="26" xfId="1" applyFont="1" applyBorder="1" applyAlignment="1">
      <alignment horizontal="right" vertical="center" wrapText="1" readingOrder="2"/>
    </xf>
    <xf numFmtId="166" fontId="25" fillId="0" borderId="6" xfId="1" applyNumberFormat="1" applyFont="1" applyBorder="1" applyAlignment="1">
      <alignment horizontal="left" vertical="center" wrapText="1"/>
    </xf>
    <xf numFmtId="166" fontId="25" fillId="0" borderId="0" xfId="1" applyNumberFormat="1" applyFont="1" applyAlignment="1">
      <alignment horizontal="left" vertical="center" wrapText="1"/>
    </xf>
    <xf numFmtId="166" fontId="25" fillId="0" borderId="5" xfId="1" applyNumberFormat="1" applyFont="1" applyBorder="1" applyAlignment="1">
      <alignment horizontal="left" vertical="center" wrapText="1"/>
    </xf>
    <xf numFmtId="166" fontId="25" fillId="0" borderId="14" xfId="1" applyNumberFormat="1" applyFont="1" applyBorder="1" applyAlignment="1">
      <alignment horizontal="left" vertical="center" wrapText="1"/>
    </xf>
    <xf numFmtId="166" fontId="25" fillId="0" borderId="0" xfId="0" applyNumberFormat="1" applyFont="1" applyAlignment="1">
      <alignment horizontal="left" vertical="center" wrapText="1" readingOrder="1"/>
    </xf>
    <xf numFmtId="0" fontId="31" fillId="0" borderId="0" xfId="1" applyFont="1" applyAlignment="1">
      <alignment horizontal="right" vertical="center" wrapText="1" indent="4" readingOrder="2"/>
    </xf>
    <xf numFmtId="167" fontId="25" fillId="0" borderId="0" xfId="1" applyNumberFormat="1" applyFont="1" applyAlignment="1">
      <alignment horizontal="right" vertical="center"/>
    </xf>
    <xf numFmtId="166" fontId="18" fillId="0" borderId="0" xfId="0" applyNumberFormat="1" applyFont="1" applyAlignment="1">
      <alignment horizontal="left" vertical="center" wrapText="1" indent="4"/>
    </xf>
    <xf numFmtId="0" fontId="4" fillId="0" borderId="2" xfId="1" applyFont="1" applyBorder="1" applyAlignment="1">
      <alignment horizontal="right" vertical="center" wrapText="1" readingOrder="2"/>
    </xf>
    <xf numFmtId="167" fontId="29" fillId="0" borderId="2" xfId="1" applyNumberFormat="1" applyFont="1" applyBorder="1" applyAlignment="1">
      <alignment horizontal="right" vertical="center"/>
    </xf>
    <xf numFmtId="166" fontId="30" fillId="0" borderId="2" xfId="0" applyNumberFormat="1" applyFont="1" applyBorder="1" applyAlignment="1">
      <alignment horizontal="left" vertical="center" wrapText="1"/>
    </xf>
    <xf numFmtId="0" fontId="31" fillId="0" borderId="2" xfId="1" applyFont="1" applyBorder="1" applyAlignment="1">
      <alignment horizontal="center" vertical="center" wrapText="1" readingOrder="2"/>
    </xf>
    <xf numFmtId="166" fontId="25" fillId="0" borderId="0" xfId="1" applyNumberFormat="1" applyFont="1" applyAlignment="1">
      <alignment horizontal="center" vertical="center"/>
    </xf>
    <xf numFmtId="0" fontId="31" fillId="0" borderId="6" xfId="1" applyFont="1" applyBorder="1" applyAlignment="1">
      <alignment horizontal="center" vertical="center" wrapText="1" readingOrder="2"/>
    </xf>
    <xf numFmtId="0" fontId="31" fillId="0" borderId="0" xfId="1" applyFont="1" applyAlignment="1">
      <alignment horizontal="center" vertical="center" wrapText="1" readingOrder="2"/>
    </xf>
    <xf numFmtId="166" fontId="25" fillId="0" borderId="6" xfId="1" applyNumberFormat="1" applyFont="1" applyBorder="1" applyAlignment="1">
      <alignment horizontal="center" vertical="center"/>
    </xf>
    <xf numFmtId="0" fontId="13" fillId="4" borderId="0" xfId="1" applyFont="1" applyFill="1" applyAlignment="1">
      <alignment horizontal="centerContinuous" wrapText="1"/>
    </xf>
    <xf numFmtId="0" fontId="20" fillId="6" borderId="4" xfId="1" applyFont="1" applyFill="1" applyBorder="1" applyAlignment="1">
      <alignment horizontal="right" vertical="center" wrapText="1"/>
    </xf>
    <xf numFmtId="0" fontId="49" fillId="0" borderId="5" xfId="4" applyFont="1" applyFill="1" applyBorder="1" applyAlignment="1">
      <alignment horizontal="center" vertical="center" wrapText="1"/>
    </xf>
    <xf numFmtId="0" fontId="20" fillId="0" borderId="0" xfId="0" applyFont="1" applyAlignment="1">
      <alignment wrapText="1"/>
    </xf>
    <xf numFmtId="0" fontId="31" fillId="0" borderId="3" xfId="0" applyFont="1" applyBorder="1" applyAlignment="1">
      <alignment horizontal="left" vertical="center" wrapText="1"/>
    </xf>
    <xf numFmtId="0" fontId="4" fillId="0" borderId="0" xfId="1" applyFont="1" applyAlignment="1">
      <alignment horizontal="right" vertical="center"/>
    </xf>
    <xf numFmtId="0" fontId="16" fillId="0" borderId="0" xfId="1" applyFont="1" applyAlignment="1">
      <alignment horizontal="right" vertical="center"/>
    </xf>
    <xf numFmtId="0" fontId="30" fillId="0" borderId="0" xfId="0" applyFont="1" applyAlignment="1">
      <alignment horizontal="left" vertical="center"/>
    </xf>
    <xf numFmtId="0" fontId="20" fillId="0" borderId="0" xfId="1" applyFont="1" applyAlignment="1">
      <alignment horizontal="right" vertical="top" wrapText="1"/>
    </xf>
    <xf numFmtId="0" fontId="8" fillId="0" borderId="0" xfId="1" applyFont="1" applyAlignment="1">
      <alignment horizontal="justify" vertical="top" wrapText="1"/>
    </xf>
    <xf numFmtId="0" fontId="20" fillId="0" borderId="0" xfId="1" applyFont="1" applyAlignment="1">
      <alignment horizontal="right" vertical="center"/>
    </xf>
    <xf numFmtId="0" fontId="11" fillId="0" borderId="0" xfId="1" applyFont="1" applyAlignment="1">
      <alignment horizontal="right" vertical="center"/>
    </xf>
    <xf numFmtId="0" fontId="31" fillId="0" borderId="0" xfId="0" applyFont="1" applyAlignment="1">
      <alignment horizontal="left" vertical="center"/>
    </xf>
    <xf numFmtId="0" fontId="8" fillId="0" borderId="0" xfId="1" applyFont="1" applyAlignment="1">
      <alignment horizontal="right" vertical="center"/>
    </xf>
    <xf numFmtId="0" fontId="58" fillId="0" borderId="0" xfId="1" applyFont="1" applyAlignment="1">
      <alignment horizontal="right" vertical="center" readingOrder="2"/>
    </xf>
    <xf numFmtId="0" fontId="20" fillId="0" borderId="0" xfId="1" applyFont="1" applyAlignment="1">
      <alignment horizontal="right" vertical="top" wrapText="1" readingOrder="2"/>
    </xf>
    <xf numFmtId="0" fontId="30" fillId="0" borderId="0" xfId="0" applyFont="1" applyAlignment="1">
      <alignment horizontal="left" vertical="center" wrapText="1"/>
    </xf>
    <xf numFmtId="0" fontId="0" fillId="0" borderId="0" xfId="1" applyFont="1" applyAlignment="1">
      <alignment horizontal="right" vertical="top" wrapText="1"/>
    </xf>
    <xf numFmtId="37" fontId="29" fillId="0" borderId="6" xfId="1" applyNumberFormat="1" applyFont="1" applyBorder="1" applyAlignment="1">
      <alignment horizontal="right" vertical="center"/>
    </xf>
    <xf numFmtId="37" fontId="29" fillId="0" borderId="0" xfId="1" applyNumberFormat="1" applyFont="1" applyAlignment="1">
      <alignment horizontal="right" vertical="center"/>
    </xf>
    <xf numFmtId="37" fontId="27" fillId="0" borderId="0" xfId="1" applyNumberFormat="1" applyFont="1" applyAlignment="1">
      <alignment horizontal="right" vertical="center"/>
    </xf>
    <xf numFmtId="37" fontId="27" fillId="0" borderId="6" xfId="1" applyNumberFormat="1" applyFont="1" applyBorder="1" applyAlignment="1">
      <alignment horizontal="right" vertical="center"/>
    </xf>
    <xf numFmtId="0" fontId="32" fillId="2" borderId="0" xfId="1" applyFont="1" applyFill="1" applyAlignment="1">
      <alignment horizontal="center" vertical="center"/>
    </xf>
    <xf numFmtId="0" fontId="32" fillId="5" borderId="0" xfId="1" applyFont="1" applyFill="1" applyAlignment="1">
      <alignment horizontal="center" vertical="center"/>
    </xf>
  </cellXfs>
  <cellStyles count="12">
    <cellStyle name="Hyperlink" xfId="4" builtinId="8"/>
    <cellStyle name="Normal" xfId="0" builtinId="0"/>
    <cellStyle name="Normal 2" xfId="1" xr:uid="{00000000-0005-0000-0000-000002000000}"/>
    <cellStyle name="Normal 2 2" xfId="2" xr:uid="{00000000-0005-0000-0000-000003000000}"/>
    <cellStyle name="Normal 3" xfId="6" xr:uid="{B636A03E-E16A-45FD-AFBD-C96C221E1FE4}"/>
    <cellStyle name="Normal 4" xfId="5" xr:uid="{6E610676-EBFE-449D-8724-0F860B489CF5}"/>
    <cellStyle name="Normal 8" xfId="3" xr:uid="{00000000-0005-0000-0000-000004000000}"/>
    <cellStyle name="XLConnect.Boolean" xfId="7" xr:uid="{3F8C24DF-BC42-419F-A2C3-69B4B62E692B}"/>
    <cellStyle name="XLConnect.DateTime" xfId="8" xr:uid="{107C35A6-2A5E-4E2F-8F91-FCC47A5B3543}"/>
    <cellStyle name="XLConnect.Header" xfId="9" xr:uid="{C8402259-113D-4E8A-ACA6-0F19C4CAF5CD}"/>
    <cellStyle name="XLConnect.Numeric" xfId="10" xr:uid="{0C1CF1AD-A9AA-460A-A992-53EF8AA8DCC6}"/>
    <cellStyle name="XLConnect.String" xfId="11" xr:uid="{77919998-06AF-4A19-A556-AA0489A4B3A4}"/>
  </cellStyles>
  <dxfs count="0"/>
  <tableStyles count="0" defaultTableStyle="TableStyleMedium2" defaultPivotStyle="PivotStyleLight16"/>
  <colors>
    <mruColors>
      <color rgb="FFDACFAA"/>
      <color rgb="FFB59F54"/>
      <color rgb="FF595959"/>
      <color rgb="FFC1001F"/>
      <color rgb="FFCAB984"/>
      <color rgb="FFB24F38"/>
      <color rgb="FF622C1F"/>
      <color rgb="FFFF4766"/>
      <color rgb="FFE8E1CA"/>
      <color rgb="FFAE9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microsoft.com/office/2017/10/relationships/person" Target="persons/person.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78910275104497E-2"/>
          <c:y val="0.125"/>
          <c:w val="0.92694578108292003"/>
          <c:h val="0.78801509186351704"/>
        </c:manualLayout>
      </c:layout>
      <c:lineChart>
        <c:grouping val="standard"/>
        <c:varyColors val="0"/>
        <c:ser>
          <c:idx val="0"/>
          <c:order val="0"/>
          <c:tx>
            <c:strRef>
              <c:f>'F1'!$A$1048567</c:f>
              <c:strCache>
                <c:ptCount val="1"/>
                <c:pt idx="0">
                  <c:v>الهطول
Precipitation                              </c:v>
                </c:pt>
              </c:strCache>
            </c:strRef>
          </c:tx>
          <c:spPr>
            <a:ln w="28575" cap="rnd">
              <a:solidFill>
                <a:srgbClr val="B59F54"/>
              </a:solidFill>
              <a:round/>
            </a:ln>
            <a:effectLst/>
          </c:spPr>
          <c:marker>
            <c:symbol val="none"/>
          </c:marker>
          <c:dLbls>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5-B720-4DBA-85AC-DDBF0E495CE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'T1'!$C$5:$G$5</c:f>
              <c:numCache>
                <c:formatCode>0_);\(0\)</c:formatCode>
                <c:ptCount val="5"/>
                <c:pt idx="0">
                  <c:v>2017</c:v>
                </c:pt>
                <c:pt idx="1">
                  <c:v>2018</c:v>
                </c:pt>
                <c:pt idx="2">
                  <c:v>2019</c:v>
                </c:pt>
                <c:pt idx="3">
                  <c:v>2020</c:v>
                </c:pt>
                <c:pt idx="4">
                  <c:v>2021</c:v>
                </c:pt>
              </c:numCache>
            </c:numRef>
          </c:cat>
          <c:val>
            <c:numRef>
              <c:f>'T1'!$C$6:$G$6</c:f>
              <c:numCache>
                <c:formatCode>0.0</c:formatCode>
                <c:ptCount val="5"/>
                <c:pt idx="0">
                  <c:v>105.9</c:v>
                </c:pt>
                <c:pt idx="1">
                  <c:v>49.7</c:v>
                </c:pt>
                <c:pt idx="2">
                  <c:v>67.8</c:v>
                </c:pt>
                <c:pt idx="3">
                  <c:v>39.700000000000003</c:v>
                </c:pt>
                <c:pt idx="4">
                  <c:v>10.5</c:v>
                </c:pt>
              </c:numCache>
            </c:numRef>
          </c:val>
          <c:smooth val="0"/>
          <c:extLst>
            <c:ext xmlns:c16="http://schemas.microsoft.com/office/drawing/2014/chart" uri="{C3380CC4-5D6E-409C-BE32-E72D297353CC}">
              <c16:uniqueId val="{00000000-B720-4DBA-85AC-DDBF0E495CE2}"/>
            </c:ext>
          </c:extLst>
        </c:ser>
        <c:ser>
          <c:idx val="1"/>
          <c:order val="1"/>
          <c:tx>
            <c:strRef>
              <c:f>'F1'!$A$1048568</c:f>
              <c:strCache>
                <c:ptCount val="1"/>
                <c:pt idx="0">
                  <c:v>التدفق الداخل للمياه السطحية والمياه الجوفية من البلدان المجاورة
Inflow of Surface and Groundwaters from Neighbouring Countries</c:v>
                </c:pt>
              </c:strCache>
            </c:strRef>
          </c:tx>
          <c:spPr>
            <a:ln w="28575" cap="rnd">
              <a:solidFill>
                <a:srgbClr val="C1001F"/>
              </a:solidFill>
              <a:round/>
            </a:ln>
            <a:effectLst/>
          </c:spPr>
          <c:marker>
            <c:symbol val="none"/>
          </c:marker>
          <c:dLbls>
            <c:dLbl>
              <c:idx val="2"/>
              <c:layout>
                <c:manualLayout>
                  <c:x val="-2.7596480995431126E-2"/>
                  <c:y val="2.025362318840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20-4DBA-85AC-DDBF0E495CE2}"/>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B720-4DBA-85AC-DDBF0E495CE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'T1'!$C$5:$G$5</c:f>
              <c:numCache>
                <c:formatCode>0_);\(0\)</c:formatCode>
                <c:ptCount val="5"/>
                <c:pt idx="0">
                  <c:v>2017</c:v>
                </c:pt>
                <c:pt idx="1">
                  <c:v>2018</c:v>
                </c:pt>
                <c:pt idx="2">
                  <c:v>2019</c:v>
                </c:pt>
                <c:pt idx="3">
                  <c:v>2020</c:v>
                </c:pt>
                <c:pt idx="4">
                  <c:v>2021</c:v>
                </c:pt>
              </c:numCache>
            </c:numRef>
          </c:cat>
          <c:val>
            <c:numRef>
              <c:f>'T1'!$C$7:$G$7</c:f>
              <c:numCache>
                <c:formatCode>0.0</c:formatCode>
                <c:ptCount val="5"/>
                <c:pt idx="0">
                  <c:v>68.900000000000006</c:v>
                </c:pt>
                <c:pt idx="1">
                  <c:v>67.400000000000006</c:v>
                </c:pt>
                <c:pt idx="2">
                  <c:v>66</c:v>
                </c:pt>
                <c:pt idx="3">
                  <c:v>64.8</c:v>
                </c:pt>
                <c:pt idx="4">
                  <c:v>63.7</c:v>
                </c:pt>
              </c:numCache>
            </c:numRef>
          </c:val>
          <c:smooth val="0"/>
          <c:extLst>
            <c:ext xmlns:c16="http://schemas.microsoft.com/office/drawing/2014/chart" uri="{C3380CC4-5D6E-409C-BE32-E72D297353CC}">
              <c16:uniqueId val="{00000001-B720-4DBA-85AC-DDBF0E495CE2}"/>
            </c:ext>
          </c:extLst>
        </c:ser>
        <c:dLbls>
          <c:dLblPos val="t"/>
          <c:showLegendKey val="0"/>
          <c:showVal val="1"/>
          <c:showCatName val="0"/>
          <c:showSerName val="0"/>
          <c:showPercent val="0"/>
          <c:showBubbleSize val="0"/>
        </c:dLbls>
        <c:smooth val="0"/>
        <c:axId val="1467133184"/>
        <c:axId val="1467115904"/>
      </c:lineChart>
      <c:catAx>
        <c:axId val="1467133184"/>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467115904"/>
        <c:crosses val="autoZero"/>
        <c:auto val="1"/>
        <c:lblAlgn val="ctr"/>
        <c:lblOffset val="100"/>
        <c:noMultiLvlLbl val="0"/>
      </c:catAx>
      <c:valAx>
        <c:axId val="1467115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latin typeface="+mn-lt"/>
                  </a:rPr>
                  <a:t>مليون متر مكعب</a:t>
                </a:r>
              </a:p>
              <a:p>
                <a:pPr>
                  <a:defRPr/>
                </a:pPr>
                <a:r>
                  <a:rPr lang="en-US">
                    <a:latin typeface="+mn-lt"/>
                  </a:rPr>
                  <a:t>Million Cubic Meter</a:t>
                </a:r>
              </a:p>
            </c:rich>
          </c:tx>
          <c:layout>
            <c:manualLayout>
              <c:xMode val="edge"/>
              <c:yMode val="edge"/>
              <c:x val="0"/>
              <c:y val="1.290463692038495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67133184"/>
        <c:crosses val="autoZero"/>
        <c:crossBetween val="between"/>
        <c:majorUnit val="20"/>
      </c:valAx>
      <c:spPr>
        <a:noFill/>
        <a:ln>
          <a:noFill/>
        </a:ln>
        <a:effectLst/>
      </c:spPr>
    </c:plotArea>
    <c:legend>
      <c:legendPos val="t"/>
      <c:layout>
        <c:manualLayout>
          <c:xMode val="edge"/>
          <c:yMode val="edge"/>
          <c:x val="0.26445064158646836"/>
          <c:y val="0.14930560310395982"/>
          <c:w val="0.73537948381452323"/>
          <c:h val="0.1005443341321465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68234179060951"/>
          <c:y val="0.10867659947414549"/>
          <c:w val="0.35416630212890055"/>
          <c:h val="0.80455657766705546"/>
        </c:manualLayout>
      </c:layout>
      <c:pieChart>
        <c:varyColors val="1"/>
        <c:ser>
          <c:idx val="0"/>
          <c:order val="0"/>
          <c:spPr>
            <a:solidFill>
              <a:srgbClr val="CC0000"/>
            </a:solidFill>
            <a:ln>
              <a:solidFill>
                <a:schemeClr val="bg1"/>
              </a:solidFill>
            </a:ln>
          </c:spPr>
          <c:dPt>
            <c:idx val="0"/>
            <c:bubble3D val="0"/>
            <c:spPr>
              <a:solidFill>
                <a:srgbClr val="C1001F"/>
              </a:solidFill>
              <a:ln w="19050">
                <a:solidFill>
                  <a:schemeClr val="bg1"/>
                </a:solidFill>
              </a:ln>
              <a:effectLst/>
            </c:spPr>
            <c:extLst>
              <c:ext xmlns:c16="http://schemas.microsoft.com/office/drawing/2014/chart" uri="{C3380CC4-5D6E-409C-BE32-E72D297353CC}">
                <c16:uniqueId val="{00000001-B8B8-344B-BB35-4F4AB313E53D}"/>
              </c:ext>
            </c:extLst>
          </c:dPt>
          <c:dPt>
            <c:idx val="1"/>
            <c:bubble3D val="0"/>
            <c:spPr>
              <a:solidFill>
                <a:srgbClr val="B59F54"/>
              </a:solidFill>
              <a:ln w="19050">
                <a:solidFill>
                  <a:schemeClr val="bg1"/>
                </a:solidFill>
              </a:ln>
              <a:effectLst/>
            </c:spPr>
            <c:extLst>
              <c:ext xmlns:c16="http://schemas.microsoft.com/office/drawing/2014/chart" uri="{C3380CC4-5D6E-409C-BE32-E72D297353CC}">
                <c16:uniqueId val="{00000003-B8B8-344B-BB35-4F4AB313E53D}"/>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B8-344B-BB35-4F4AB313E53D}"/>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B8-344B-BB35-4F4AB313E5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'F2'!$A$1048529:$A$1048530</c:f>
              <c:strCache>
                <c:ptCount val="2"/>
                <c:pt idx="0">
                  <c:v>مياه جوفية متجددة
Renewable Groundwater Resources</c:v>
                </c:pt>
                <c:pt idx="1">
                  <c:v>مياه جوفية غير متجددة
Non-Renewable Groundwater Resources</c:v>
                </c:pt>
              </c:strCache>
            </c:strRef>
          </c:cat>
          <c:val>
            <c:numRef>
              <c:f>'F2'!$B$1048529:$B$1048530</c:f>
              <c:numCache>
                <c:formatCode>General</c:formatCode>
                <c:ptCount val="2"/>
                <c:pt idx="0">
                  <c:v>100.1</c:v>
                </c:pt>
                <c:pt idx="1">
                  <c:v>76.8</c:v>
                </c:pt>
              </c:numCache>
            </c:numRef>
          </c:val>
          <c:extLst>
            <c:ext xmlns:c16="http://schemas.microsoft.com/office/drawing/2014/chart" uri="{C3380CC4-5D6E-409C-BE32-E72D297353CC}">
              <c16:uniqueId val="{00000004-B8B8-344B-BB35-4F4AB313E53D}"/>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60878414503742584"/>
          <c:y val="0.36283878625601246"/>
          <c:w val="0.29477726742490523"/>
          <c:h val="0.3531997764083170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B24F38"/>
              </a:solidFill>
              <a:ln>
                <a:noFill/>
              </a:ln>
              <a:effectLst/>
            </c:spPr>
            <c:extLst>
              <c:ext xmlns:c16="http://schemas.microsoft.com/office/drawing/2014/chart" uri="{C3380CC4-5D6E-409C-BE32-E72D297353CC}">
                <c16:uniqueId val="{0000000A-148D-4E16-8F8E-AE5EE5B6FD6A}"/>
              </c:ext>
            </c:extLst>
          </c:dPt>
          <c:dPt>
            <c:idx val="1"/>
            <c:invertIfNegative val="0"/>
            <c:bubble3D val="0"/>
            <c:spPr>
              <a:solidFill>
                <a:srgbClr val="CAB984"/>
              </a:solidFill>
              <a:ln>
                <a:noFill/>
              </a:ln>
              <a:effectLst/>
            </c:spPr>
            <c:extLst>
              <c:ext xmlns:c16="http://schemas.microsoft.com/office/drawing/2014/chart" uri="{C3380CC4-5D6E-409C-BE32-E72D297353CC}">
                <c16:uniqueId val="{00000005-4942-8F47-A81E-6661C28B9FB9}"/>
              </c:ext>
            </c:extLst>
          </c:dPt>
          <c:dPt>
            <c:idx val="2"/>
            <c:invertIfNegative val="0"/>
            <c:bubble3D val="0"/>
            <c:spPr>
              <a:solidFill>
                <a:srgbClr val="595959"/>
              </a:solidFill>
              <a:ln>
                <a:noFill/>
              </a:ln>
              <a:effectLst/>
            </c:spPr>
            <c:extLst>
              <c:ext xmlns:c16="http://schemas.microsoft.com/office/drawing/2014/chart" uri="{C3380CC4-5D6E-409C-BE32-E72D297353CC}">
                <c16:uniqueId val="{00000004-4942-8F47-A81E-6661C28B9FB9}"/>
              </c:ext>
            </c:extLst>
          </c:dPt>
          <c:dPt>
            <c:idx val="3"/>
            <c:invertIfNegative val="0"/>
            <c:bubble3D val="0"/>
            <c:spPr>
              <a:solidFill>
                <a:srgbClr val="622C1F"/>
              </a:solidFill>
              <a:ln>
                <a:noFill/>
              </a:ln>
              <a:effectLst/>
            </c:spPr>
            <c:extLst>
              <c:ext xmlns:c16="http://schemas.microsoft.com/office/drawing/2014/chart" uri="{C3380CC4-5D6E-409C-BE32-E72D297353CC}">
                <c16:uniqueId val="{00000003-4942-8F47-A81E-6661C28B9FB9}"/>
              </c:ext>
            </c:extLst>
          </c:dPt>
          <c:dPt>
            <c:idx val="4"/>
            <c:invertIfNegative val="0"/>
            <c:bubble3D val="0"/>
            <c:spPr>
              <a:solidFill>
                <a:srgbClr val="C1001F"/>
              </a:solidFill>
              <a:ln>
                <a:noFill/>
              </a:ln>
              <a:effectLst/>
            </c:spPr>
            <c:extLst>
              <c:ext xmlns:c16="http://schemas.microsoft.com/office/drawing/2014/chart" uri="{C3380CC4-5D6E-409C-BE32-E72D297353CC}">
                <c16:uniqueId val="{00000002-4942-8F47-A81E-6661C28B9FB9}"/>
              </c:ext>
            </c:extLst>
          </c:dPt>
          <c:dPt>
            <c:idx val="5"/>
            <c:invertIfNegative val="0"/>
            <c:bubble3D val="0"/>
            <c:spPr>
              <a:solidFill>
                <a:srgbClr val="B59F54"/>
              </a:solidFill>
              <a:ln>
                <a:noFill/>
              </a:ln>
              <a:effectLst/>
            </c:spPr>
            <c:extLst>
              <c:ext xmlns:c16="http://schemas.microsoft.com/office/drawing/2014/chart" uri="{C3380CC4-5D6E-409C-BE32-E72D297353CC}">
                <c16:uniqueId val="{00000001-4942-8F47-A81E-6661C28B9FB9}"/>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24F3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A-148D-4E16-8F8E-AE5EE5B6FD6A}"/>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AB984"/>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4942-8F47-A81E-6661C28B9FB9}"/>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4-4942-8F47-A81E-6661C28B9FB9}"/>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4942-8F47-A81E-6661C28B9FB9}"/>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4942-8F47-A81E-6661C28B9F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'F2'!$A$1048534:$A$1048539</c:f>
              <c:strCache>
                <c:ptCount val="6"/>
                <c:pt idx="0">
                  <c:v>أخرى
Other</c:v>
                </c:pt>
                <c:pt idx="1">
                  <c:v>الصناعة التحويلية 
Manufacturing </c:v>
                </c:pt>
                <c:pt idx="2">
                  <c:v>التعدين واستغلال المحاجر
Mining and Quarrying </c:v>
                </c:pt>
                <c:pt idx="3">
                  <c:v>الزراعة والحراجة وصيد الأسماك 
Agriculture, Forestry and Fishing </c:v>
                </c:pt>
                <c:pt idx="4">
                  <c:v>الأسر المعيشية 
Households </c:v>
                </c:pt>
                <c:pt idx="5">
                  <c:v>صناعة إمدادات المياه 
Water Supply Industry</c:v>
                </c:pt>
              </c:strCache>
            </c:strRef>
          </c:cat>
          <c:val>
            <c:numRef>
              <c:f>'F2'!$B$1048534:$B$1048539</c:f>
              <c:numCache>
                <c:formatCode>#,##0.0_);\(#,##0.0\)</c:formatCode>
                <c:ptCount val="6"/>
                <c:pt idx="0">
                  <c:v>4.1000000000000227</c:v>
                </c:pt>
                <c:pt idx="1">
                  <c:v>10.199999999999999</c:v>
                </c:pt>
                <c:pt idx="2">
                  <c:v>3.9</c:v>
                </c:pt>
                <c:pt idx="3">
                  <c:v>95.7</c:v>
                </c:pt>
                <c:pt idx="4">
                  <c:v>3.5</c:v>
                </c:pt>
                <c:pt idx="5">
                  <c:v>40.200000000000003</c:v>
                </c:pt>
              </c:numCache>
            </c:numRef>
          </c:val>
          <c:extLst>
            <c:ext xmlns:c16="http://schemas.microsoft.com/office/drawing/2014/chart" uri="{C3380CC4-5D6E-409C-BE32-E72D297353CC}">
              <c16:uniqueId val="{00000000-4942-8F47-A81E-6661C28B9FB9}"/>
            </c:ext>
          </c:extLst>
        </c:ser>
        <c:dLbls>
          <c:showLegendKey val="0"/>
          <c:showVal val="1"/>
          <c:showCatName val="0"/>
          <c:showSerName val="0"/>
          <c:showPercent val="0"/>
          <c:showBubbleSize val="0"/>
        </c:dLbls>
        <c:gapWidth val="182"/>
        <c:axId val="1658214367"/>
        <c:axId val="1657969823"/>
      </c:barChart>
      <c:catAx>
        <c:axId val="1658214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rtl="0">
              <a:defRPr sz="1000" b="0" i="0" u="none" strike="noStrike" kern="1200" baseline="0">
                <a:solidFill>
                  <a:schemeClr val="tx1">
                    <a:lumMod val="65000"/>
                    <a:lumOff val="35000"/>
                  </a:schemeClr>
                </a:solidFill>
                <a:latin typeface="+mn-lt"/>
                <a:ea typeface="+mn-ea"/>
                <a:cs typeface="+mn-cs"/>
              </a:defRPr>
            </a:pPr>
            <a:endParaRPr lang="en-US"/>
          </a:p>
        </c:txPr>
        <c:crossAx val="1657969823"/>
        <c:crosses val="autoZero"/>
        <c:auto val="1"/>
        <c:lblAlgn val="ctr"/>
        <c:lblOffset val="100"/>
        <c:noMultiLvlLbl val="0"/>
      </c:catAx>
      <c:valAx>
        <c:axId val="1657969823"/>
        <c:scaling>
          <c:orientation val="minMax"/>
        </c:scaling>
        <c:delete val="0"/>
        <c:axPos val="b"/>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5821436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42490522018079E-2"/>
          <c:y val="0.125"/>
          <c:w val="0.92128220083600676"/>
          <c:h val="0.76059547244094483"/>
        </c:manualLayout>
      </c:layout>
      <c:barChart>
        <c:barDir val="col"/>
        <c:grouping val="stacked"/>
        <c:varyColors val="0"/>
        <c:ser>
          <c:idx val="0"/>
          <c:order val="0"/>
          <c:tx>
            <c:strRef>
              <c:f>'F2'!$A$1048545</c:f>
              <c:strCache>
                <c:ptCount val="1"/>
                <c:pt idx="0">
                  <c:v>الفاقد أثناء النقل
Losses During Transport</c:v>
                </c:pt>
              </c:strCache>
            </c:strRef>
          </c:tx>
          <c:spPr>
            <a:solidFill>
              <a:srgbClr val="B59F54"/>
            </a:solidFill>
            <a:ln>
              <a:solidFill>
                <a:srgbClr val="937F3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'F2'!$B$1048544:$F$1048544</c:f>
              <c:numCache>
                <c:formatCode>General</c:formatCode>
                <c:ptCount val="5"/>
                <c:pt idx="0">
                  <c:v>2017</c:v>
                </c:pt>
                <c:pt idx="1">
                  <c:v>2018</c:v>
                </c:pt>
                <c:pt idx="2">
                  <c:v>2019</c:v>
                </c:pt>
                <c:pt idx="3">
                  <c:v>2020</c:v>
                </c:pt>
                <c:pt idx="4">
                  <c:v>2021</c:v>
                </c:pt>
              </c:numCache>
            </c:numRef>
          </c:cat>
          <c:val>
            <c:numRef>
              <c:f>'F2'!$B$1048545:$F$1048545</c:f>
              <c:numCache>
                <c:formatCode>General</c:formatCode>
                <c:ptCount val="5"/>
                <c:pt idx="0">
                  <c:v>18.3</c:v>
                </c:pt>
                <c:pt idx="1">
                  <c:v>14.4</c:v>
                </c:pt>
                <c:pt idx="2">
                  <c:v>16.2</c:v>
                </c:pt>
                <c:pt idx="3">
                  <c:v>17.899999999999999</c:v>
                </c:pt>
                <c:pt idx="4">
                  <c:v>18.3</c:v>
                </c:pt>
              </c:numCache>
            </c:numRef>
          </c:val>
          <c:extLst>
            <c:ext xmlns:c16="http://schemas.microsoft.com/office/drawing/2014/chart" uri="{C3380CC4-5D6E-409C-BE32-E72D297353CC}">
              <c16:uniqueId val="{00000000-FE20-1643-90E2-24D6F8FF3800}"/>
            </c:ext>
          </c:extLst>
        </c:ser>
        <c:ser>
          <c:idx val="1"/>
          <c:order val="1"/>
          <c:tx>
            <c:strRef>
              <c:f>'F2'!$A$1048546</c:f>
              <c:strCache>
                <c:ptCount val="1"/>
                <c:pt idx="0">
                  <c:v>إجمالي استخدام المياه العذبة
Total Freshwater Use</c:v>
                </c:pt>
              </c:strCache>
            </c:strRef>
          </c:tx>
          <c:spPr>
            <a:solidFill>
              <a:srgbClr val="C1001F"/>
            </a:solidFill>
            <a:ln>
              <a:solidFill>
                <a:srgbClr val="CC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'F2'!$B$1048544:$F$1048544</c:f>
              <c:numCache>
                <c:formatCode>General</c:formatCode>
                <c:ptCount val="5"/>
                <c:pt idx="0">
                  <c:v>2017</c:v>
                </c:pt>
                <c:pt idx="1">
                  <c:v>2018</c:v>
                </c:pt>
                <c:pt idx="2">
                  <c:v>2019</c:v>
                </c:pt>
                <c:pt idx="3">
                  <c:v>2020</c:v>
                </c:pt>
                <c:pt idx="4">
                  <c:v>2021</c:v>
                </c:pt>
              </c:numCache>
            </c:numRef>
          </c:cat>
          <c:val>
            <c:numRef>
              <c:f>'F2'!$B$1048546:$F$1048546</c:f>
              <c:numCache>
                <c:formatCode>General</c:formatCode>
                <c:ptCount val="5"/>
                <c:pt idx="0">
                  <c:v>420.1</c:v>
                </c:pt>
                <c:pt idx="1">
                  <c:v>419.1</c:v>
                </c:pt>
                <c:pt idx="2">
                  <c:v>420.5</c:v>
                </c:pt>
                <c:pt idx="3">
                  <c:v>437.2</c:v>
                </c:pt>
                <c:pt idx="4">
                  <c:v>447.3</c:v>
                </c:pt>
              </c:numCache>
            </c:numRef>
          </c:val>
          <c:extLst>
            <c:ext xmlns:c16="http://schemas.microsoft.com/office/drawing/2014/chart" uri="{C3380CC4-5D6E-409C-BE32-E72D297353CC}">
              <c16:uniqueId val="{00000001-FE20-1643-90E2-24D6F8FF3800}"/>
            </c:ext>
          </c:extLst>
        </c:ser>
        <c:dLbls>
          <c:dLblPos val="ctr"/>
          <c:showLegendKey val="0"/>
          <c:showVal val="1"/>
          <c:showCatName val="0"/>
          <c:showSerName val="0"/>
          <c:showPercent val="0"/>
          <c:showBubbleSize val="0"/>
        </c:dLbls>
        <c:gapWidth val="150"/>
        <c:overlap val="100"/>
        <c:axId val="1472406991"/>
        <c:axId val="1607374751"/>
      </c:barChart>
      <c:catAx>
        <c:axId val="147240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7374751"/>
        <c:crosses val="autoZero"/>
        <c:auto val="1"/>
        <c:lblAlgn val="ctr"/>
        <c:lblOffset val="100"/>
        <c:noMultiLvlLbl val="0"/>
      </c:catAx>
      <c:valAx>
        <c:axId val="1607374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u="none" strike="noStrike" kern="1200" baseline="0">
                    <a:solidFill>
                      <a:sysClr val="windowText" lastClr="000000">
                        <a:lumMod val="65000"/>
                        <a:lumOff val="35000"/>
                      </a:sysClr>
                    </a:solidFill>
                  </a:rPr>
                  <a:t>مليون متر مكعب</a:t>
                </a:r>
              </a:p>
              <a:p>
                <a:pPr>
                  <a:defRPr/>
                </a:pPr>
                <a:r>
                  <a:rPr lang="en-US" sz="1000" b="0" i="0" u="none" strike="noStrike" kern="1200" baseline="0">
                    <a:solidFill>
                      <a:sysClr val="windowText" lastClr="000000">
                        <a:lumMod val="65000"/>
                        <a:lumOff val="35000"/>
                      </a:sysClr>
                    </a:solidFill>
                  </a:rPr>
                  <a:t>Million Cubic Meter</a:t>
                </a:r>
              </a:p>
            </c:rich>
          </c:tx>
          <c:layout>
            <c:manualLayout>
              <c:xMode val="edge"/>
              <c:yMode val="edge"/>
              <c:x val="3.0864197530864196E-3"/>
              <c:y val="2.337598425196861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72406991"/>
        <c:crosses val="autoZero"/>
        <c:crossBetween val="between"/>
      </c:valAx>
      <c:spPr>
        <a:noFill/>
        <a:ln>
          <a:noFill/>
        </a:ln>
        <a:effectLst/>
      </c:spPr>
    </c:plotArea>
    <c:legend>
      <c:legendPos val="b"/>
      <c:layout>
        <c:manualLayout>
          <c:xMode val="edge"/>
          <c:yMode val="edge"/>
          <c:x val="0.63799249052201812"/>
          <c:y val="3.2117235345581786E-2"/>
          <c:w val="0.34438538932633422"/>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B24F38"/>
              </a:solidFill>
              <a:ln>
                <a:noFill/>
              </a:ln>
              <a:effectLst/>
            </c:spPr>
            <c:extLst>
              <c:ext xmlns:c16="http://schemas.microsoft.com/office/drawing/2014/chart" uri="{C3380CC4-5D6E-409C-BE32-E72D297353CC}">
                <c16:uniqueId val="{00000001-7E4E-FC48-B059-65F4B0A8587F}"/>
              </c:ext>
            </c:extLst>
          </c:dPt>
          <c:dPt>
            <c:idx val="1"/>
            <c:invertIfNegative val="0"/>
            <c:bubble3D val="0"/>
            <c:spPr>
              <a:solidFill>
                <a:srgbClr val="FF4766"/>
              </a:solidFill>
              <a:ln>
                <a:noFill/>
              </a:ln>
              <a:effectLst/>
            </c:spPr>
            <c:extLst>
              <c:ext xmlns:c16="http://schemas.microsoft.com/office/drawing/2014/chart" uri="{C3380CC4-5D6E-409C-BE32-E72D297353CC}">
                <c16:uniqueId val="{00000003-7E4E-FC48-B059-65F4B0A8587F}"/>
              </c:ext>
            </c:extLst>
          </c:dPt>
          <c:dPt>
            <c:idx val="2"/>
            <c:invertIfNegative val="0"/>
            <c:bubble3D val="0"/>
            <c:spPr>
              <a:solidFill>
                <a:srgbClr val="CAB984"/>
              </a:solidFill>
              <a:ln>
                <a:noFill/>
              </a:ln>
              <a:effectLst/>
            </c:spPr>
            <c:extLst>
              <c:ext xmlns:c16="http://schemas.microsoft.com/office/drawing/2014/chart" uri="{C3380CC4-5D6E-409C-BE32-E72D297353CC}">
                <c16:uniqueId val="{00000005-7E4E-FC48-B059-65F4B0A8587F}"/>
              </c:ext>
            </c:extLst>
          </c:dPt>
          <c:dPt>
            <c:idx val="3"/>
            <c:invertIfNegative val="0"/>
            <c:bubble3D val="0"/>
            <c:spPr>
              <a:solidFill>
                <a:srgbClr val="595959"/>
              </a:solidFill>
              <a:ln>
                <a:noFill/>
              </a:ln>
              <a:effectLst/>
            </c:spPr>
            <c:extLst>
              <c:ext xmlns:c16="http://schemas.microsoft.com/office/drawing/2014/chart" uri="{C3380CC4-5D6E-409C-BE32-E72D297353CC}">
                <c16:uniqueId val="{00000007-7E4E-FC48-B059-65F4B0A8587F}"/>
              </c:ext>
            </c:extLst>
          </c:dPt>
          <c:dPt>
            <c:idx val="4"/>
            <c:invertIfNegative val="0"/>
            <c:bubble3D val="0"/>
            <c:spPr>
              <a:solidFill>
                <a:srgbClr val="622C1F"/>
              </a:solidFill>
              <a:ln>
                <a:noFill/>
              </a:ln>
              <a:effectLst/>
            </c:spPr>
            <c:extLst>
              <c:ext xmlns:c16="http://schemas.microsoft.com/office/drawing/2014/chart" uri="{C3380CC4-5D6E-409C-BE32-E72D297353CC}">
                <c16:uniqueId val="{00000009-7E4E-FC48-B059-65F4B0A8587F}"/>
              </c:ext>
            </c:extLst>
          </c:dPt>
          <c:dPt>
            <c:idx val="5"/>
            <c:invertIfNegative val="0"/>
            <c:bubble3D val="0"/>
            <c:spPr>
              <a:solidFill>
                <a:srgbClr val="C1001F"/>
              </a:solidFill>
              <a:ln>
                <a:noFill/>
              </a:ln>
              <a:effectLst/>
            </c:spPr>
            <c:extLst>
              <c:ext xmlns:c16="http://schemas.microsoft.com/office/drawing/2014/chart" uri="{C3380CC4-5D6E-409C-BE32-E72D297353CC}">
                <c16:uniqueId val="{0000000B-7E4E-FC48-B059-65F4B0A8587F}"/>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24F38"/>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4E-FC48-B059-65F4B0A8587F}"/>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476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4E-FC48-B059-65F4B0A8587F}"/>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AB984"/>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4E-FC48-B059-65F4B0A8587F}"/>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4E-FC48-B059-65F4B0A8587F}"/>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4E-FC48-B059-65F4B0A8587F}"/>
                </c:ext>
              </c:extLst>
            </c:dLbl>
            <c:dLbl>
              <c:idx val="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4E-FC48-B059-65F4B0A8587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'F2'!$A$1048550:$A$1048555</c:f>
              <c:strCache>
                <c:ptCount val="6"/>
                <c:pt idx="0">
                  <c:v>أخرى
Other</c:v>
                </c:pt>
                <c:pt idx="1">
                  <c:v>التشييد 
Construction</c:v>
                </c:pt>
                <c:pt idx="2">
                  <c:v> الصناعة التحويلية 
Manufacturing </c:v>
                </c:pt>
                <c:pt idx="3">
                  <c:v>التعدين واستغلال المحاجر 
Mining and Quarrying</c:v>
                </c:pt>
                <c:pt idx="4">
                  <c:v>الزراعة والحراجة وصيد الأسماك 
Agriculture, Forestry and Fishing</c:v>
                </c:pt>
                <c:pt idx="5">
                  <c:v>الأسر المعيشية
Households </c:v>
                </c:pt>
              </c:strCache>
            </c:strRef>
          </c:cat>
          <c:val>
            <c:numRef>
              <c:f>'F2'!$B$1048550:$B$1048555</c:f>
              <c:numCache>
                <c:formatCode>General</c:formatCode>
                <c:ptCount val="6"/>
                <c:pt idx="0">
                  <c:v>3.8000000000000114</c:v>
                </c:pt>
                <c:pt idx="1">
                  <c:v>3.9</c:v>
                </c:pt>
                <c:pt idx="2">
                  <c:v>19.399999999999999</c:v>
                </c:pt>
                <c:pt idx="3">
                  <c:v>4.0999999999999996</c:v>
                </c:pt>
                <c:pt idx="4">
                  <c:v>147.30000000000001</c:v>
                </c:pt>
                <c:pt idx="5">
                  <c:v>268.8</c:v>
                </c:pt>
              </c:numCache>
            </c:numRef>
          </c:val>
          <c:extLst>
            <c:ext xmlns:c16="http://schemas.microsoft.com/office/drawing/2014/chart" uri="{C3380CC4-5D6E-409C-BE32-E72D297353CC}">
              <c16:uniqueId val="{0000000C-7E4E-FC48-B059-65F4B0A8587F}"/>
            </c:ext>
          </c:extLst>
        </c:ser>
        <c:dLbls>
          <c:showLegendKey val="0"/>
          <c:showVal val="1"/>
          <c:showCatName val="0"/>
          <c:showSerName val="0"/>
          <c:showPercent val="0"/>
          <c:showBubbleSize val="0"/>
        </c:dLbls>
        <c:gapWidth val="182"/>
        <c:axId val="1690853071"/>
        <c:axId val="1690854799"/>
      </c:barChart>
      <c:catAx>
        <c:axId val="1690853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854799"/>
        <c:crosses val="autoZero"/>
        <c:auto val="1"/>
        <c:lblAlgn val="ctr"/>
        <c:lblOffset val="100"/>
        <c:noMultiLvlLbl val="0"/>
      </c:catAx>
      <c:valAx>
        <c:axId val="16908547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9085307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937F3F"/>
            </a:solidFill>
            <a:ln>
              <a:noFill/>
            </a:ln>
            <a:effectLst/>
          </c:spPr>
          <c:invertIfNegative val="0"/>
          <c:dPt>
            <c:idx val="0"/>
            <c:invertIfNegative val="0"/>
            <c:bubble3D val="0"/>
            <c:spPr>
              <a:solidFill>
                <a:srgbClr val="B24F38"/>
              </a:solidFill>
              <a:ln>
                <a:noFill/>
              </a:ln>
              <a:effectLst/>
            </c:spPr>
            <c:extLst>
              <c:ext xmlns:c16="http://schemas.microsoft.com/office/drawing/2014/chart" uri="{C3380CC4-5D6E-409C-BE32-E72D297353CC}">
                <c16:uniqueId val="{00000006-4D8E-448C-AC22-9C8343104325}"/>
              </c:ext>
            </c:extLst>
          </c:dPt>
          <c:dPt>
            <c:idx val="1"/>
            <c:invertIfNegative val="0"/>
            <c:bubble3D val="0"/>
            <c:spPr>
              <a:solidFill>
                <a:srgbClr val="CAB984"/>
              </a:solidFill>
              <a:ln>
                <a:noFill/>
              </a:ln>
              <a:effectLst/>
            </c:spPr>
            <c:extLst>
              <c:ext xmlns:c16="http://schemas.microsoft.com/office/drawing/2014/chart" uri="{C3380CC4-5D6E-409C-BE32-E72D297353CC}">
                <c16:uniqueId val="{00000001-5523-FF44-AC1D-DB1B9FEAE330}"/>
              </c:ext>
            </c:extLst>
          </c:dPt>
          <c:dPt>
            <c:idx val="2"/>
            <c:invertIfNegative val="0"/>
            <c:bubble3D val="0"/>
            <c:spPr>
              <a:solidFill>
                <a:srgbClr val="622C1F"/>
              </a:solidFill>
              <a:ln>
                <a:noFill/>
              </a:ln>
              <a:effectLst/>
            </c:spPr>
            <c:extLst>
              <c:ext xmlns:c16="http://schemas.microsoft.com/office/drawing/2014/chart" uri="{C3380CC4-5D6E-409C-BE32-E72D297353CC}">
                <c16:uniqueId val="{00000003-5523-FF44-AC1D-DB1B9FEAE330}"/>
              </c:ext>
            </c:extLst>
          </c:dPt>
          <c:dPt>
            <c:idx val="3"/>
            <c:invertIfNegative val="0"/>
            <c:bubble3D val="0"/>
            <c:spPr>
              <a:solidFill>
                <a:srgbClr val="C1001F"/>
              </a:solidFill>
              <a:ln>
                <a:noFill/>
              </a:ln>
              <a:effectLst/>
            </c:spPr>
            <c:extLst>
              <c:ext xmlns:c16="http://schemas.microsoft.com/office/drawing/2014/chart" uri="{C3380CC4-5D6E-409C-BE32-E72D297353CC}">
                <c16:uniqueId val="{00000005-5523-FF44-AC1D-DB1B9FEAE330}"/>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24F38"/>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4D8E-448C-AC22-9C8343104325}"/>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AB984"/>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5523-FF44-AC1D-DB1B9FEAE330}"/>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5523-FF44-AC1D-DB1B9FEAE330}"/>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5523-FF44-AC1D-DB1B9FEAE33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'F3'!$A$1048525:$A$1048528</c:f>
              <c:strCache>
                <c:ptCount val="4"/>
                <c:pt idx="0">
                  <c:v>أخرى
Other</c:v>
                </c:pt>
                <c:pt idx="1">
                  <c:v>الصناعة التحويلية 
Manufacturing</c:v>
                </c:pt>
                <c:pt idx="2">
                  <c:v>الزراعة والحراجة وصيد الأسماك 
Agriculture, Forestry and Fishing </c:v>
                </c:pt>
                <c:pt idx="3">
                  <c:v>الأسر المعيشية
Households</c:v>
                </c:pt>
              </c:strCache>
            </c:strRef>
          </c:cat>
          <c:val>
            <c:numRef>
              <c:f>'F3'!$B$1048525:$B$1048528</c:f>
              <c:numCache>
                <c:formatCode>General</c:formatCode>
                <c:ptCount val="4"/>
                <c:pt idx="0">
                  <c:v>3.8000000000000114</c:v>
                </c:pt>
                <c:pt idx="1">
                  <c:v>9.1999999999999993</c:v>
                </c:pt>
                <c:pt idx="2">
                  <c:v>5.7</c:v>
                </c:pt>
                <c:pt idx="3">
                  <c:v>265.3</c:v>
                </c:pt>
              </c:numCache>
            </c:numRef>
          </c:val>
          <c:extLst>
            <c:ext xmlns:c16="http://schemas.microsoft.com/office/drawing/2014/chart" uri="{C3380CC4-5D6E-409C-BE32-E72D297353CC}">
              <c16:uniqueId val="{00000006-5523-FF44-AC1D-DB1B9FEAE330}"/>
            </c:ext>
          </c:extLst>
        </c:ser>
        <c:dLbls>
          <c:dLblPos val="outEnd"/>
          <c:showLegendKey val="0"/>
          <c:showVal val="1"/>
          <c:showCatName val="0"/>
          <c:showSerName val="0"/>
          <c:showPercent val="0"/>
          <c:showBubbleSize val="0"/>
        </c:dLbls>
        <c:gapWidth val="219"/>
        <c:axId val="1641365023"/>
        <c:axId val="1641700223"/>
      </c:barChart>
      <c:catAx>
        <c:axId val="16413650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41700223"/>
        <c:crosses val="autoZero"/>
        <c:auto val="1"/>
        <c:lblAlgn val="ctr"/>
        <c:lblOffset val="100"/>
        <c:noMultiLvlLbl val="0"/>
      </c:catAx>
      <c:valAx>
        <c:axId val="16417002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4136502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58909303003801E-2"/>
          <c:y val="7.9861111111111105E-2"/>
          <c:w val="0.93346578205502106"/>
          <c:h val="0.83958934820647424"/>
        </c:manualLayout>
      </c:layout>
      <c:barChart>
        <c:barDir val="col"/>
        <c:grouping val="percentStacked"/>
        <c:varyColors val="0"/>
        <c:ser>
          <c:idx val="0"/>
          <c:order val="0"/>
          <c:tx>
            <c:strRef>
              <c:f>'F3'!$A$1048533</c:f>
              <c:strCache>
                <c:ptCount val="1"/>
                <c:pt idx="0">
                  <c:v>إجمالي السكان الذين يحصلون على المياه من صناعة إمدادات المياه
Total Population Supplied by Water Supply Industry</c:v>
                </c:pt>
              </c:strCache>
            </c:strRef>
          </c:tx>
          <c:spPr>
            <a:solidFill>
              <a:srgbClr val="B59F5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'F3'!$B$1048532:$F$1048532</c:f>
              <c:numCache>
                <c:formatCode>General</c:formatCode>
                <c:ptCount val="5"/>
                <c:pt idx="0">
                  <c:v>2017</c:v>
                </c:pt>
                <c:pt idx="1">
                  <c:v>2018</c:v>
                </c:pt>
                <c:pt idx="2">
                  <c:v>2019</c:v>
                </c:pt>
                <c:pt idx="3">
                  <c:v>2020</c:v>
                </c:pt>
                <c:pt idx="4">
                  <c:v>2021</c:v>
                </c:pt>
              </c:numCache>
            </c:numRef>
          </c:cat>
          <c:val>
            <c:numRef>
              <c:f>'F3'!$B$1048533:$F$1048533</c:f>
              <c:numCache>
                <c:formatCode>General</c:formatCode>
                <c:ptCount val="5"/>
                <c:pt idx="0">
                  <c:v>99.699996948242202</c:v>
                </c:pt>
                <c:pt idx="1">
                  <c:v>100</c:v>
                </c:pt>
                <c:pt idx="2">
                  <c:v>100</c:v>
                </c:pt>
                <c:pt idx="3">
                  <c:v>100</c:v>
                </c:pt>
                <c:pt idx="4">
                  <c:v>100</c:v>
                </c:pt>
              </c:numCache>
            </c:numRef>
          </c:val>
          <c:extLst>
            <c:ext xmlns:c16="http://schemas.microsoft.com/office/drawing/2014/chart" uri="{C3380CC4-5D6E-409C-BE32-E72D297353CC}">
              <c16:uniqueId val="{00000000-0A44-46B4-8E56-95814A51506E}"/>
            </c:ext>
          </c:extLst>
        </c:ser>
        <c:dLbls>
          <c:dLblPos val="inEnd"/>
          <c:showLegendKey val="0"/>
          <c:showVal val="1"/>
          <c:showCatName val="0"/>
          <c:showSerName val="0"/>
          <c:showPercent val="0"/>
          <c:showBubbleSize val="0"/>
        </c:dLbls>
        <c:gapWidth val="150"/>
        <c:overlap val="100"/>
        <c:axId val="160159712"/>
        <c:axId val="160160192"/>
      </c:barChart>
      <c:catAx>
        <c:axId val="16015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160192"/>
        <c:crosses val="autoZero"/>
        <c:auto val="1"/>
        <c:lblAlgn val="ctr"/>
        <c:lblOffset val="100"/>
        <c:noMultiLvlLbl val="0"/>
      </c:catAx>
      <c:valAx>
        <c:axId val="16016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9.2592592592592587E-3"/>
              <c:y val="4.508147419072615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5971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17633906872749E-2"/>
          <c:y val="3.8550415573053366E-2"/>
          <c:w val="0.93520705745115196"/>
          <c:h val="0.86838746719160087"/>
        </c:manualLayout>
      </c:layout>
      <c:barChart>
        <c:barDir val="col"/>
        <c:grouping val="clustered"/>
        <c:varyColors val="0"/>
        <c:ser>
          <c:idx val="0"/>
          <c:order val="0"/>
          <c:tx>
            <c:strRef>
              <c:f>'F4'!$A$1048509</c:f>
              <c:strCache>
                <c:ptCount val="1"/>
                <c:pt idx="0">
                  <c:v>حجم المياه العادمة المجمعة 
Volume of Wastewater Collected </c:v>
                </c:pt>
              </c:strCache>
            </c:strRef>
          </c:tx>
          <c:spPr>
            <a:solidFill>
              <a:srgbClr val="C1001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'F4'!$B$1048508:$F$1048508</c:f>
              <c:numCache>
                <c:formatCode>General</c:formatCode>
                <c:ptCount val="5"/>
                <c:pt idx="0">
                  <c:v>2017</c:v>
                </c:pt>
                <c:pt idx="1">
                  <c:v>2018</c:v>
                </c:pt>
                <c:pt idx="2">
                  <c:v>2019</c:v>
                </c:pt>
                <c:pt idx="3">
                  <c:v>2020</c:v>
                </c:pt>
                <c:pt idx="4">
                  <c:v>2021</c:v>
                </c:pt>
              </c:numCache>
            </c:numRef>
          </c:cat>
          <c:val>
            <c:numRef>
              <c:f>'F4'!$B$1048509:$F$1048509</c:f>
              <c:numCache>
                <c:formatCode>General</c:formatCode>
                <c:ptCount val="5"/>
                <c:pt idx="0">
                  <c:v>435.7</c:v>
                </c:pt>
                <c:pt idx="1">
                  <c:v>437.1</c:v>
                </c:pt>
                <c:pt idx="2">
                  <c:v>430.8</c:v>
                </c:pt>
                <c:pt idx="3">
                  <c:v>465.9</c:v>
                </c:pt>
                <c:pt idx="4">
                  <c:v>464.5</c:v>
                </c:pt>
              </c:numCache>
            </c:numRef>
          </c:val>
          <c:extLst>
            <c:ext xmlns:c16="http://schemas.microsoft.com/office/drawing/2014/chart" uri="{C3380CC4-5D6E-409C-BE32-E72D297353CC}">
              <c16:uniqueId val="{00000000-FDDA-574B-A0DF-9438DD12ABAB}"/>
            </c:ext>
          </c:extLst>
        </c:ser>
        <c:ser>
          <c:idx val="1"/>
          <c:order val="1"/>
          <c:tx>
            <c:strRef>
              <c:f>'F4'!$A$1048510</c:f>
              <c:strCache>
                <c:ptCount val="1"/>
                <c:pt idx="0">
                  <c:v>حجم المياه العادمة المعالجة 
Volume of Waste Water Treated </c:v>
                </c:pt>
              </c:strCache>
            </c:strRef>
          </c:tx>
          <c:spPr>
            <a:solidFill>
              <a:srgbClr val="B59F5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'F4'!$B$1048508:$F$1048508</c:f>
              <c:numCache>
                <c:formatCode>General</c:formatCode>
                <c:ptCount val="5"/>
                <c:pt idx="0">
                  <c:v>2017</c:v>
                </c:pt>
                <c:pt idx="1">
                  <c:v>2018</c:v>
                </c:pt>
                <c:pt idx="2">
                  <c:v>2019</c:v>
                </c:pt>
                <c:pt idx="3">
                  <c:v>2020</c:v>
                </c:pt>
                <c:pt idx="4">
                  <c:v>2021</c:v>
                </c:pt>
              </c:numCache>
            </c:numRef>
          </c:cat>
          <c:val>
            <c:numRef>
              <c:f>'F4'!$B$1048510:$F$1048510</c:f>
              <c:numCache>
                <c:formatCode>General</c:formatCode>
                <c:ptCount val="5"/>
                <c:pt idx="0">
                  <c:v>435.2</c:v>
                </c:pt>
                <c:pt idx="1">
                  <c:v>437</c:v>
                </c:pt>
                <c:pt idx="2">
                  <c:v>430.4</c:v>
                </c:pt>
                <c:pt idx="3">
                  <c:v>465.5</c:v>
                </c:pt>
                <c:pt idx="4">
                  <c:v>464.3</c:v>
                </c:pt>
              </c:numCache>
            </c:numRef>
          </c:val>
          <c:extLst>
            <c:ext xmlns:c16="http://schemas.microsoft.com/office/drawing/2014/chart" uri="{C3380CC4-5D6E-409C-BE32-E72D297353CC}">
              <c16:uniqueId val="{00000001-FDDA-574B-A0DF-9438DD12ABAB}"/>
            </c:ext>
          </c:extLst>
        </c:ser>
        <c:dLbls>
          <c:dLblPos val="outEnd"/>
          <c:showLegendKey val="0"/>
          <c:showVal val="1"/>
          <c:showCatName val="0"/>
          <c:showSerName val="0"/>
          <c:showPercent val="0"/>
          <c:showBubbleSize val="0"/>
        </c:dLbls>
        <c:gapWidth val="219"/>
        <c:overlap val="-27"/>
        <c:axId val="1220228031"/>
        <c:axId val="1162839775"/>
      </c:barChart>
      <c:catAx>
        <c:axId val="122022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162839775"/>
        <c:crosses val="autoZero"/>
        <c:auto val="1"/>
        <c:lblAlgn val="ctr"/>
        <c:lblOffset val="100"/>
        <c:noMultiLvlLbl val="0"/>
      </c:catAx>
      <c:valAx>
        <c:axId val="116283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20228031"/>
        <c:crosses val="autoZero"/>
        <c:crossBetween val="between"/>
      </c:valAx>
      <c:spPr>
        <a:noFill/>
        <a:ln>
          <a:noFill/>
        </a:ln>
        <a:effectLst/>
      </c:spPr>
    </c:plotArea>
    <c:legend>
      <c:legendPos val="b"/>
      <c:layout>
        <c:manualLayout>
          <c:xMode val="edge"/>
          <c:yMode val="edge"/>
          <c:x val="3.2324292796733739E-2"/>
          <c:y val="8.4200568678915136E-2"/>
          <c:w val="0.48782055020900167"/>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60975017011762"/>
          <c:y val="5.9027777777777776E-2"/>
          <c:w val="0.39506172839506171"/>
          <c:h val="0.88888888888888884"/>
        </c:manualLayout>
      </c:layout>
      <c:pieChart>
        <c:varyColors val="1"/>
        <c:ser>
          <c:idx val="0"/>
          <c:order val="0"/>
          <c:tx>
            <c:strRef>
              <c:f>'F4'!$B$1048514</c:f>
              <c:strCache>
                <c:ptCount val="1"/>
                <c:pt idx="0">
                  <c:v>2021</c:v>
                </c:pt>
              </c:strCache>
            </c:strRef>
          </c:tx>
          <c:spPr>
            <a:solidFill>
              <a:srgbClr val="B59F54"/>
            </a:solidFill>
          </c:spPr>
          <c:dPt>
            <c:idx val="0"/>
            <c:bubble3D val="0"/>
            <c:spPr>
              <a:solidFill>
                <a:srgbClr val="B59F54"/>
              </a:solidFill>
              <a:ln w="19050">
                <a:solidFill>
                  <a:schemeClr val="lt1"/>
                </a:solidFill>
              </a:ln>
              <a:effectLst/>
            </c:spPr>
            <c:extLst>
              <c:ext xmlns:c16="http://schemas.microsoft.com/office/drawing/2014/chart" uri="{C3380CC4-5D6E-409C-BE32-E72D297353CC}">
                <c16:uniqueId val="{00000001-B4D4-6743-A851-263AC345AA50}"/>
              </c:ext>
            </c:extLst>
          </c:dPt>
          <c:dPt>
            <c:idx val="1"/>
            <c:bubble3D val="0"/>
            <c:spPr>
              <a:solidFill>
                <a:srgbClr val="C1001F"/>
              </a:solidFill>
              <a:ln w="19050">
                <a:solidFill>
                  <a:schemeClr val="lt1"/>
                </a:solidFill>
              </a:ln>
              <a:effectLst/>
            </c:spPr>
            <c:extLst>
              <c:ext xmlns:c16="http://schemas.microsoft.com/office/drawing/2014/chart" uri="{C3380CC4-5D6E-409C-BE32-E72D297353CC}">
                <c16:uniqueId val="{00000003-B4D4-6743-A851-263AC345AA5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'F4'!$A$1048515:$A$1048516</c:f>
              <c:strCache>
                <c:ptCount val="2"/>
                <c:pt idx="0">
                  <c:v>معالجة ثانوية
Secondary Treatment</c:v>
                </c:pt>
                <c:pt idx="1">
                  <c:v>معالجة ثالثية
Tertiary Treatment</c:v>
                </c:pt>
              </c:strCache>
            </c:strRef>
          </c:cat>
          <c:val>
            <c:numRef>
              <c:f>'F4'!$B$1048515:$B$1048516</c:f>
              <c:numCache>
                <c:formatCode>0.00%</c:formatCode>
                <c:ptCount val="2"/>
                <c:pt idx="0">
                  <c:v>0.47070661896243293</c:v>
                </c:pt>
                <c:pt idx="1">
                  <c:v>0.52929338103756707</c:v>
                </c:pt>
              </c:numCache>
            </c:numRef>
          </c:val>
          <c:extLst>
            <c:ext xmlns:c16="http://schemas.microsoft.com/office/drawing/2014/chart" uri="{C3380CC4-5D6E-409C-BE32-E72D297353CC}">
              <c16:uniqueId val="{00000004-B4D4-6743-A851-263AC345AA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64682742782152236"/>
          <c:y val="0.42795056867891512"/>
          <c:w val="0.20325872460386893"/>
          <c:h val="0.1588549868766404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5296004666086"/>
          <c:y val="4.1666666666666664E-2"/>
          <c:w val="0.39544716632643134"/>
          <c:h val="0.88975612423447059"/>
        </c:manualLayout>
      </c:layout>
      <c:pieChart>
        <c:varyColors val="1"/>
        <c:ser>
          <c:idx val="0"/>
          <c:order val="0"/>
          <c:tx>
            <c:strRef>
              <c:f>'F4'!$B$1048520</c:f>
              <c:strCache>
                <c:ptCount val="1"/>
                <c:pt idx="0">
                  <c:v>2021</c:v>
                </c:pt>
              </c:strCache>
            </c:strRef>
          </c:tx>
          <c:spPr>
            <a:solidFill>
              <a:srgbClr val="C2001F"/>
            </a:solidFill>
          </c:spPr>
          <c:dPt>
            <c:idx val="0"/>
            <c:bubble3D val="0"/>
            <c:spPr>
              <a:solidFill>
                <a:srgbClr val="C1001F"/>
              </a:solidFill>
              <a:ln w="19050">
                <a:solidFill>
                  <a:schemeClr val="lt1"/>
                </a:solidFill>
              </a:ln>
              <a:effectLst/>
            </c:spPr>
            <c:extLst>
              <c:ext xmlns:c16="http://schemas.microsoft.com/office/drawing/2014/chart" uri="{C3380CC4-5D6E-409C-BE32-E72D297353CC}">
                <c16:uniqueId val="{00000001-4BB6-3447-806A-4AD825B2AD5F}"/>
              </c:ext>
            </c:extLst>
          </c:dPt>
          <c:dPt>
            <c:idx val="1"/>
            <c:bubble3D val="0"/>
            <c:spPr>
              <a:solidFill>
                <a:srgbClr val="B59F54"/>
              </a:solidFill>
              <a:ln w="19050">
                <a:solidFill>
                  <a:schemeClr val="lt1"/>
                </a:solidFill>
              </a:ln>
              <a:effectLst/>
            </c:spPr>
            <c:extLst>
              <c:ext xmlns:c16="http://schemas.microsoft.com/office/drawing/2014/chart" uri="{C3380CC4-5D6E-409C-BE32-E72D297353CC}">
                <c16:uniqueId val="{00000003-4BB6-3447-806A-4AD825B2AD5F}"/>
              </c:ext>
            </c:extLst>
          </c:dPt>
          <c:dPt>
            <c:idx val="2"/>
            <c:bubble3D val="0"/>
            <c:spPr>
              <a:solidFill>
                <a:srgbClr val="595959"/>
              </a:solidFill>
              <a:ln w="19050">
                <a:solidFill>
                  <a:schemeClr val="lt1"/>
                </a:solidFill>
              </a:ln>
              <a:effectLst/>
            </c:spPr>
            <c:extLst>
              <c:ext xmlns:c16="http://schemas.microsoft.com/office/drawing/2014/chart" uri="{C3380CC4-5D6E-409C-BE32-E72D297353CC}">
                <c16:uniqueId val="{00000005-4BB6-3447-806A-4AD825B2AD5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'F4'!$A$1048521:$A$1048523</c:f>
              <c:strCache>
                <c:ptCount val="3"/>
                <c:pt idx="0">
                  <c:v>معالجة أولية
Primary Treatment</c:v>
                </c:pt>
                <c:pt idx="1">
                  <c:v>معالجة ثانوية
Secondary Treatment</c:v>
                </c:pt>
                <c:pt idx="2">
                  <c:v>معالجة ثالثية
Tertiary Treatment</c:v>
                </c:pt>
              </c:strCache>
            </c:strRef>
          </c:cat>
          <c:val>
            <c:numRef>
              <c:f>'F4'!$B$1048521:$B$1048523</c:f>
              <c:numCache>
                <c:formatCode>0.00%</c:formatCode>
                <c:ptCount val="3"/>
                <c:pt idx="0">
                  <c:v>0.50877192982456132</c:v>
                </c:pt>
                <c:pt idx="1">
                  <c:v>0.40350877192982454</c:v>
                </c:pt>
                <c:pt idx="2">
                  <c:v>8.771929824561403E-2</c:v>
                </c:pt>
              </c:numCache>
            </c:numRef>
          </c:val>
          <c:extLst>
            <c:ext xmlns:c16="http://schemas.microsoft.com/office/drawing/2014/chart" uri="{C3380CC4-5D6E-409C-BE32-E72D297353CC}">
              <c16:uniqueId val="{00000006-4BB6-3447-806A-4AD825B2AD5F}"/>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65370710605618731"/>
          <c:y val="0.37239501312335954"/>
          <c:w val="0.20956097501701176"/>
          <c:h val="0.30816054243219598"/>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52367065227959E-2"/>
          <c:y val="3.8194444444444448E-2"/>
          <c:w val="0.95307232429279676"/>
          <c:h val="0.85781769466316715"/>
        </c:manualLayout>
      </c:layout>
      <c:lineChart>
        <c:grouping val="standard"/>
        <c:varyColors val="0"/>
        <c:ser>
          <c:idx val="0"/>
          <c:order val="0"/>
          <c:tx>
            <c:strRef>
              <c:f>'F4'!$A$1048528</c:f>
              <c:strCache>
                <c:ptCount val="1"/>
                <c:pt idx="0">
                  <c:v>إنتاج حمأة الغائط 
Sewage Sludge Production</c:v>
                </c:pt>
              </c:strCache>
            </c:strRef>
          </c:tx>
          <c:spPr>
            <a:ln w="28575" cap="rnd">
              <a:solidFill>
                <a:srgbClr val="C1001F"/>
              </a:solidFill>
              <a:round/>
            </a:ln>
            <a:effectLst/>
          </c:spPr>
          <c:marker>
            <c:symbol val="none"/>
          </c:marker>
          <c:dLbls>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4F-4821-92C3-EDB18E49703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'F4'!$B$1048527:$F$1048527</c:f>
              <c:numCache>
                <c:formatCode>General</c:formatCode>
                <c:ptCount val="5"/>
                <c:pt idx="0">
                  <c:v>2017</c:v>
                </c:pt>
                <c:pt idx="1">
                  <c:v>2018</c:v>
                </c:pt>
                <c:pt idx="2">
                  <c:v>2019</c:v>
                </c:pt>
                <c:pt idx="3">
                  <c:v>2020</c:v>
                </c:pt>
                <c:pt idx="4">
                  <c:v>2021</c:v>
                </c:pt>
              </c:numCache>
            </c:numRef>
          </c:cat>
          <c:val>
            <c:numRef>
              <c:f>'F4'!$B$1048528:$F$1048528</c:f>
              <c:numCache>
                <c:formatCode>General</c:formatCode>
                <c:ptCount val="5"/>
                <c:pt idx="0">
                  <c:v>5.2</c:v>
                </c:pt>
                <c:pt idx="1">
                  <c:v>4.4000000000000004</c:v>
                </c:pt>
                <c:pt idx="2">
                  <c:v>4.5999999999999996</c:v>
                </c:pt>
                <c:pt idx="3">
                  <c:v>4.7</c:v>
                </c:pt>
                <c:pt idx="4">
                  <c:v>5.3</c:v>
                </c:pt>
              </c:numCache>
            </c:numRef>
          </c:val>
          <c:smooth val="0"/>
          <c:extLst>
            <c:ext xmlns:c16="http://schemas.microsoft.com/office/drawing/2014/chart" uri="{C3380CC4-5D6E-409C-BE32-E72D297353CC}">
              <c16:uniqueId val="{00000000-D9BB-5347-AF1B-926782DA6FBA}"/>
            </c:ext>
          </c:extLst>
        </c:ser>
        <c:dLbls>
          <c:showLegendKey val="0"/>
          <c:showVal val="1"/>
          <c:showCatName val="0"/>
          <c:showSerName val="0"/>
          <c:showPercent val="0"/>
          <c:showBubbleSize val="0"/>
        </c:dLbls>
        <c:smooth val="0"/>
        <c:axId val="1170679695"/>
        <c:axId val="1185407327"/>
      </c:lineChart>
      <c:catAx>
        <c:axId val="117067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185407327"/>
        <c:crosses val="autoZero"/>
        <c:auto val="1"/>
        <c:lblAlgn val="ctr"/>
        <c:lblOffset val="100"/>
        <c:noMultiLvlLbl val="0"/>
      </c:catAx>
      <c:valAx>
        <c:axId val="1185407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70679695"/>
        <c:crosses val="autoZero"/>
        <c:crossBetween val="between"/>
      </c:valAx>
      <c:spPr>
        <a:noFill/>
        <a:ln>
          <a:noFill/>
        </a:ln>
        <a:effectLst/>
      </c:spPr>
    </c:plotArea>
    <c:legend>
      <c:legendPos val="b"/>
      <c:layout>
        <c:manualLayout>
          <c:xMode val="edge"/>
          <c:yMode val="edge"/>
          <c:x val="0.7522762953241956"/>
          <c:y val="0.50781167979002628"/>
          <c:w val="0.22384247108000388"/>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'F5'!$A$1048552</c:f>
              <c:strCache>
                <c:ptCount val="1"/>
                <c:pt idx="0">
                  <c:v>السكان الموصولون بشبكة لمعالجة المياه العادمة
Population Connected to Wastewater Treatment</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'F5'!$B$1048551:$F$1048551</c:f>
              <c:numCache>
                <c:formatCode>General</c:formatCode>
                <c:ptCount val="5"/>
                <c:pt idx="0">
                  <c:v>2017</c:v>
                </c:pt>
                <c:pt idx="1">
                  <c:v>2018</c:v>
                </c:pt>
                <c:pt idx="2">
                  <c:v>2019</c:v>
                </c:pt>
                <c:pt idx="3">
                  <c:v>2020</c:v>
                </c:pt>
                <c:pt idx="4">
                  <c:v>2021</c:v>
                </c:pt>
              </c:numCache>
            </c:numRef>
          </c:cat>
          <c:val>
            <c:numRef>
              <c:f>'F5'!$B$1048552:$F$1048552</c:f>
              <c:numCache>
                <c:formatCode>0%</c:formatCode>
                <c:ptCount val="5"/>
                <c:pt idx="0">
                  <c:v>0.81</c:v>
                </c:pt>
                <c:pt idx="1">
                  <c:v>0.83</c:v>
                </c:pt>
                <c:pt idx="2">
                  <c:v>0.82</c:v>
                </c:pt>
                <c:pt idx="3">
                  <c:v>0.81</c:v>
                </c:pt>
                <c:pt idx="4">
                  <c:v>0.81</c:v>
                </c:pt>
              </c:numCache>
            </c:numRef>
          </c:val>
          <c:extLst>
            <c:ext xmlns:c16="http://schemas.microsoft.com/office/drawing/2014/chart" uri="{C3380CC4-5D6E-409C-BE32-E72D297353CC}">
              <c16:uniqueId val="{00000000-EB4E-6148-BE30-CF889C8863CE}"/>
            </c:ext>
          </c:extLst>
        </c:ser>
        <c:ser>
          <c:idx val="1"/>
          <c:order val="1"/>
          <c:tx>
            <c:strRef>
              <c:f>'F5'!$A$1048553</c:f>
              <c:strCache>
                <c:ptCount val="1"/>
                <c:pt idx="0">
                  <c:v>السكان الموصولون بمعالجة مستقلة للمياه العادمة
Population with Independent Wastewater Treatment </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'F5'!$B$1048551:$F$1048551</c:f>
              <c:numCache>
                <c:formatCode>General</c:formatCode>
                <c:ptCount val="5"/>
                <c:pt idx="0">
                  <c:v>2017</c:v>
                </c:pt>
                <c:pt idx="1">
                  <c:v>2018</c:v>
                </c:pt>
                <c:pt idx="2">
                  <c:v>2019</c:v>
                </c:pt>
                <c:pt idx="3">
                  <c:v>2020</c:v>
                </c:pt>
                <c:pt idx="4">
                  <c:v>2021</c:v>
                </c:pt>
              </c:numCache>
            </c:numRef>
          </c:cat>
          <c:val>
            <c:numRef>
              <c:f>'F5'!$B$1048553:$F$1048553</c:f>
              <c:numCache>
                <c:formatCode>0%</c:formatCode>
                <c:ptCount val="5"/>
                <c:pt idx="0">
                  <c:v>0.19</c:v>
                </c:pt>
                <c:pt idx="1">
                  <c:v>0.17</c:v>
                </c:pt>
                <c:pt idx="2">
                  <c:v>0.18</c:v>
                </c:pt>
                <c:pt idx="3">
                  <c:v>0.19</c:v>
                </c:pt>
                <c:pt idx="4">
                  <c:v>0.19</c:v>
                </c:pt>
              </c:numCache>
            </c:numRef>
          </c:val>
          <c:extLst>
            <c:ext xmlns:c16="http://schemas.microsoft.com/office/drawing/2014/chart" uri="{C3380CC4-5D6E-409C-BE32-E72D297353CC}">
              <c16:uniqueId val="{00000001-EB4E-6148-BE30-CF889C8863CE}"/>
            </c:ext>
          </c:extLst>
        </c:ser>
        <c:dLbls>
          <c:dLblPos val="inEnd"/>
          <c:showLegendKey val="0"/>
          <c:showVal val="1"/>
          <c:showCatName val="0"/>
          <c:showSerName val="0"/>
          <c:showPercent val="0"/>
          <c:showBubbleSize val="0"/>
        </c:dLbls>
        <c:gapWidth val="150"/>
        <c:overlap val="100"/>
        <c:axId val="1654684831"/>
        <c:axId val="1609690127"/>
      </c:barChart>
      <c:catAx>
        <c:axId val="165468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09690127"/>
        <c:crosses val="autoZero"/>
        <c:auto val="1"/>
        <c:lblAlgn val="ctr"/>
        <c:lblOffset val="100"/>
        <c:noMultiLvlLbl val="0"/>
      </c:catAx>
      <c:valAx>
        <c:axId val="16096901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684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93559832798675E-2"/>
          <c:y val="3.8922067256930308E-2"/>
          <c:w val="0.943031131525226"/>
          <c:h val="0.85660154443884684"/>
        </c:manualLayout>
      </c:layout>
      <c:barChart>
        <c:barDir val="col"/>
        <c:grouping val="stacked"/>
        <c:varyColors val="0"/>
        <c:ser>
          <c:idx val="0"/>
          <c:order val="0"/>
          <c:tx>
            <c:strRef>
              <c:f>'F6'!$A$1048529</c:f>
              <c:strCache>
                <c:ptCount val="1"/>
                <c:pt idx="0">
                  <c:v>المعالجة الثانوية 
Secondary Treatment </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'F6'!$B$1048528:$F$1048528</c:f>
              <c:numCache>
                <c:formatCode>General</c:formatCode>
                <c:ptCount val="5"/>
                <c:pt idx="0">
                  <c:v>2017</c:v>
                </c:pt>
                <c:pt idx="1">
                  <c:v>2018</c:v>
                </c:pt>
                <c:pt idx="2">
                  <c:v>2019</c:v>
                </c:pt>
                <c:pt idx="3">
                  <c:v>2020</c:v>
                </c:pt>
                <c:pt idx="4">
                  <c:v>2021</c:v>
                </c:pt>
              </c:numCache>
            </c:numRef>
          </c:cat>
          <c:val>
            <c:numRef>
              <c:f>'F6'!$B$1048529:$F$1048529</c:f>
              <c:numCache>
                <c:formatCode>General</c:formatCode>
                <c:ptCount val="5"/>
                <c:pt idx="0">
                  <c:v>9</c:v>
                </c:pt>
                <c:pt idx="1">
                  <c:v>8</c:v>
                </c:pt>
                <c:pt idx="2">
                  <c:v>7</c:v>
                </c:pt>
                <c:pt idx="3">
                  <c:v>7</c:v>
                </c:pt>
                <c:pt idx="4">
                  <c:v>7</c:v>
                </c:pt>
              </c:numCache>
            </c:numRef>
          </c:val>
          <c:extLst>
            <c:ext xmlns:c16="http://schemas.microsoft.com/office/drawing/2014/chart" uri="{C3380CC4-5D6E-409C-BE32-E72D297353CC}">
              <c16:uniqueId val="{00000000-311A-9F4B-B4C4-82528FE8EA97}"/>
            </c:ext>
          </c:extLst>
        </c:ser>
        <c:ser>
          <c:idx val="1"/>
          <c:order val="1"/>
          <c:tx>
            <c:strRef>
              <c:f>'F6'!$A$1048530</c:f>
              <c:strCache>
                <c:ptCount val="1"/>
                <c:pt idx="0">
                  <c:v>المعالجة الثلاثية
Tertiary Treatment </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'F6'!$B$1048528:$F$1048528</c:f>
              <c:numCache>
                <c:formatCode>General</c:formatCode>
                <c:ptCount val="5"/>
                <c:pt idx="0">
                  <c:v>2017</c:v>
                </c:pt>
                <c:pt idx="1">
                  <c:v>2018</c:v>
                </c:pt>
                <c:pt idx="2">
                  <c:v>2019</c:v>
                </c:pt>
                <c:pt idx="3">
                  <c:v>2020</c:v>
                </c:pt>
                <c:pt idx="4">
                  <c:v>2021</c:v>
                </c:pt>
              </c:numCache>
            </c:numRef>
          </c:cat>
          <c:val>
            <c:numRef>
              <c:f>'F6'!$B$1048530:$F$1048530</c:f>
              <c:numCache>
                <c:formatCode>General</c:formatCode>
                <c:ptCount val="5"/>
                <c:pt idx="0">
                  <c:v>14</c:v>
                </c:pt>
                <c:pt idx="1">
                  <c:v>15</c:v>
                </c:pt>
                <c:pt idx="2">
                  <c:v>16</c:v>
                </c:pt>
                <c:pt idx="3">
                  <c:v>17</c:v>
                </c:pt>
                <c:pt idx="4">
                  <c:v>18</c:v>
                </c:pt>
              </c:numCache>
            </c:numRef>
          </c:val>
          <c:extLst>
            <c:ext xmlns:c16="http://schemas.microsoft.com/office/drawing/2014/chart" uri="{C3380CC4-5D6E-409C-BE32-E72D297353CC}">
              <c16:uniqueId val="{00000001-311A-9F4B-B4C4-82528FE8EA97}"/>
            </c:ext>
          </c:extLst>
        </c:ser>
        <c:dLbls>
          <c:dLblPos val="inEnd"/>
          <c:showLegendKey val="0"/>
          <c:showVal val="1"/>
          <c:showCatName val="0"/>
          <c:showSerName val="0"/>
          <c:showPercent val="0"/>
          <c:showBubbleSize val="0"/>
        </c:dLbls>
        <c:gapWidth val="150"/>
        <c:overlap val="100"/>
        <c:axId val="1647800351"/>
        <c:axId val="1537552319"/>
      </c:barChart>
      <c:catAx>
        <c:axId val="164780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37552319"/>
        <c:crosses val="autoZero"/>
        <c:auto val="1"/>
        <c:lblAlgn val="ctr"/>
        <c:lblOffset val="100"/>
        <c:noMultiLvlLbl val="0"/>
      </c:catAx>
      <c:valAx>
        <c:axId val="1537552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47800351"/>
        <c:crosses val="autoZero"/>
        <c:crossBetween val="between"/>
      </c:valAx>
      <c:spPr>
        <a:noFill/>
        <a:ln>
          <a:noFill/>
        </a:ln>
        <a:effectLst/>
      </c:spPr>
    </c:plotArea>
    <c:legend>
      <c:legendPos val="b"/>
      <c:layout>
        <c:manualLayout>
          <c:xMode val="edge"/>
          <c:yMode val="edge"/>
          <c:x val="0.34212367551278311"/>
          <c:y val="5.0831774862498007E-2"/>
          <c:w val="0.31883894721493145"/>
          <c:h val="9.72839131304905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17633906872749E-2"/>
          <c:y val="3.8550415573053366E-2"/>
          <c:w val="0.93520705745115196"/>
          <c:h val="0.85449857830271214"/>
        </c:manualLayout>
      </c:layout>
      <c:barChart>
        <c:barDir val="col"/>
        <c:grouping val="stacked"/>
        <c:varyColors val="0"/>
        <c:ser>
          <c:idx val="0"/>
          <c:order val="0"/>
          <c:tx>
            <c:strRef>
              <c:f>'F6'!$A$1048535</c:f>
              <c:strCache>
                <c:ptCount val="1"/>
                <c:pt idx="0">
                  <c:v>المعالجة الثانوية 
Secondary Treatment </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'F6'!$B$1048534:$F$1048534</c:f>
              <c:numCache>
                <c:formatCode>General</c:formatCode>
                <c:ptCount val="5"/>
                <c:pt idx="0">
                  <c:v>2017</c:v>
                </c:pt>
                <c:pt idx="1">
                  <c:v>2018</c:v>
                </c:pt>
                <c:pt idx="2">
                  <c:v>2019</c:v>
                </c:pt>
                <c:pt idx="3">
                  <c:v>2020</c:v>
                </c:pt>
                <c:pt idx="4">
                  <c:v>2021</c:v>
                </c:pt>
              </c:numCache>
            </c:numRef>
          </c:cat>
          <c:val>
            <c:numRef>
              <c:f>'F6'!$B$1048535:$F$1048535</c:f>
              <c:numCache>
                <c:formatCode>General</c:formatCode>
                <c:ptCount val="5"/>
                <c:pt idx="0">
                  <c:v>29.7</c:v>
                </c:pt>
                <c:pt idx="1">
                  <c:v>29.7</c:v>
                </c:pt>
                <c:pt idx="2">
                  <c:v>31.3</c:v>
                </c:pt>
                <c:pt idx="3">
                  <c:v>31.3</c:v>
                </c:pt>
                <c:pt idx="4">
                  <c:v>112.5</c:v>
                </c:pt>
              </c:numCache>
            </c:numRef>
          </c:val>
          <c:extLst>
            <c:ext xmlns:c16="http://schemas.microsoft.com/office/drawing/2014/chart" uri="{C3380CC4-5D6E-409C-BE32-E72D297353CC}">
              <c16:uniqueId val="{00000000-A948-C842-A737-DE61B22B54A5}"/>
            </c:ext>
          </c:extLst>
        </c:ser>
        <c:ser>
          <c:idx val="1"/>
          <c:order val="1"/>
          <c:tx>
            <c:strRef>
              <c:f>'F6'!$A$1048536</c:f>
              <c:strCache>
                <c:ptCount val="1"/>
                <c:pt idx="0">
                  <c:v>المعالجة الثلاثية 
Tertiary Treatment </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'F6'!$B$1048534:$F$1048534</c:f>
              <c:numCache>
                <c:formatCode>General</c:formatCode>
                <c:ptCount val="5"/>
                <c:pt idx="0">
                  <c:v>2017</c:v>
                </c:pt>
                <c:pt idx="1">
                  <c:v>2018</c:v>
                </c:pt>
                <c:pt idx="2">
                  <c:v>2019</c:v>
                </c:pt>
                <c:pt idx="3">
                  <c:v>2020</c:v>
                </c:pt>
                <c:pt idx="4">
                  <c:v>2021</c:v>
                </c:pt>
              </c:numCache>
            </c:numRef>
          </c:cat>
          <c:val>
            <c:numRef>
              <c:f>'F6'!$B$1048536:$F$1048536</c:f>
              <c:numCache>
                <c:formatCode>General</c:formatCode>
                <c:ptCount val="5"/>
                <c:pt idx="0">
                  <c:v>334.3</c:v>
                </c:pt>
                <c:pt idx="1">
                  <c:v>374</c:v>
                </c:pt>
                <c:pt idx="2">
                  <c:v>376.5</c:v>
                </c:pt>
                <c:pt idx="3">
                  <c:v>377.5</c:v>
                </c:pt>
                <c:pt idx="4">
                  <c:v>378.5</c:v>
                </c:pt>
              </c:numCache>
            </c:numRef>
          </c:val>
          <c:extLst>
            <c:ext xmlns:c16="http://schemas.microsoft.com/office/drawing/2014/chart" uri="{C3380CC4-5D6E-409C-BE32-E72D297353CC}">
              <c16:uniqueId val="{00000001-A948-C842-A737-DE61B22B54A5}"/>
            </c:ext>
          </c:extLst>
        </c:ser>
        <c:dLbls>
          <c:dLblPos val="ctr"/>
          <c:showLegendKey val="0"/>
          <c:showVal val="1"/>
          <c:showCatName val="0"/>
          <c:showSerName val="0"/>
          <c:showPercent val="0"/>
          <c:showBubbleSize val="0"/>
        </c:dLbls>
        <c:gapWidth val="150"/>
        <c:overlap val="100"/>
        <c:axId val="1559890047"/>
        <c:axId val="1647911247"/>
      </c:barChart>
      <c:catAx>
        <c:axId val="155989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47911247"/>
        <c:crosses val="autoZero"/>
        <c:auto val="1"/>
        <c:lblAlgn val="ctr"/>
        <c:lblOffset val="100"/>
        <c:noMultiLvlLbl val="0"/>
      </c:catAx>
      <c:valAx>
        <c:axId val="164791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9890047"/>
        <c:crosses val="autoZero"/>
        <c:crossBetween val="between"/>
      </c:valAx>
      <c:spPr>
        <a:noFill/>
        <a:ln>
          <a:noFill/>
        </a:ln>
        <a:effectLst/>
      </c:spPr>
    </c:plotArea>
    <c:legend>
      <c:legendPos val="b"/>
      <c:layout>
        <c:manualLayout>
          <c:xMode val="edge"/>
          <c:yMode val="edge"/>
          <c:x val="0.34212367551278311"/>
          <c:y val="4.6006124234470688E-2"/>
          <c:w val="0.31883894721493145"/>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169485758724602E-2"/>
          <c:y val="3.8550415573053366E-2"/>
          <c:w val="0.95085520559930004"/>
          <c:h val="0.85797080052493435"/>
        </c:manualLayout>
      </c:layout>
      <c:barChart>
        <c:barDir val="col"/>
        <c:grouping val="stacked"/>
        <c:varyColors val="0"/>
        <c:ser>
          <c:idx val="0"/>
          <c:order val="0"/>
          <c:tx>
            <c:strRef>
              <c:f>'F6'!$A$1048541</c:f>
              <c:strCache>
                <c:ptCount val="1"/>
                <c:pt idx="0">
                  <c:v>التبخير الوميضي المتعدد المراحل 
Multi-Stage Flash Distillation </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'F6'!$B$1048540:$F$1048540</c:f>
              <c:numCache>
                <c:formatCode>General</c:formatCode>
                <c:ptCount val="5"/>
                <c:pt idx="0">
                  <c:v>2017</c:v>
                </c:pt>
                <c:pt idx="1">
                  <c:v>2018</c:v>
                </c:pt>
                <c:pt idx="2">
                  <c:v>2019</c:v>
                </c:pt>
                <c:pt idx="3">
                  <c:v>2020</c:v>
                </c:pt>
                <c:pt idx="4">
                  <c:v>2021</c:v>
                </c:pt>
              </c:numCache>
            </c:numRef>
          </c:cat>
          <c:val>
            <c:numRef>
              <c:f>'F6'!$B$1048541:$F$1048541</c:f>
              <c:numCache>
                <c:formatCode>General</c:formatCode>
                <c:ptCount val="5"/>
                <c:pt idx="0">
                  <c:v>2</c:v>
                </c:pt>
                <c:pt idx="1">
                  <c:v>2</c:v>
                </c:pt>
                <c:pt idx="2">
                  <c:v>2</c:v>
                </c:pt>
                <c:pt idx="3">
                  <c:v>2</c:v>
                </c:pt>
                <c:pt idx="4">
                  <c:v>1</c:v>
                </c:pt>
              </c:numCache>
            </c:numRef>
          </c:val>
          <c:extLst>
            <c:ext xmlns:c16="http://schemas.microsoft.com/office/drawing/2014/chart" uri="{C3380CC4-5D6E-409C-BE32-E72D297353CC}">
              <c16:uniqueId val="{00000000-A172-B340-AB7B-897CC63414DD}"/>
            </c:ext>
          </c:extLst>
        </c:ser>
        <c:ser>
          <c:idx val="1"/>
          <c:order val="1"/>
          <c:tx>
            <c:strRef>
              <c:f>'F6'!$A$1048542</c:f>
              <c:strCache>
                <c:ptCount val="1"/>
                <c:pt idx="0">
                  <c:v>التناضح العكسي
Reverse Osmose </c:v>
                </c:pt>
              </c:strCache>
            </c:strRef>
          </c:tx>
          <c:spPr>
            <a:solidFill>
              <a:srgbClr val="5959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'F6'!$B$1048540:$F$1048540</c:f>
              <c:numCache>
                <c:formatCode>General</c:formatCode>
                <c:ptCount val="5"/>
                <c:pt idx="0">
                  <c:v>2017</c:v>
                </c:pt>
                <c:pt idx="1">
                  <c:v>2018</c:v>
                </c:pt>
                <c:pt idx="2">
                  <c:v>2019</c:v>
                </c:pt>
                <c:pt idx="3">
                  <c:v>2020</c:v>
                </c:pt>
                <c:pt idx="4">
                  <c:v>2021</c:v>
                </c:pt>
              </c:numCache>
            </c:numRef>
          </c:cat>
          <c:val>
            <c:numRef>
              <c:f>'F6'!$B$1048542:$F$1048542</c:f>
              <c:numCache>
                <c:formatCode>General</c:formatCode>
                <c:ptCount val="5"/>
                <c:pt idx="0">
                  <c:v>2</c:v>
                </c:pt>
                <c:pt idx="1">
                  <c:v>2</c:v>
                </c:pt>
                <c:pt idx="2">
                  <c:v>2</c:v>
                </c:pt>
                <c:pt idx="3">
                  <c:v>2</c:v>
                </c:pt>
                <c:pt idx="4">
                  <c:v>4</c:v>
                </c:pt>
              </c:numCache>
            </c:numRef>
          </c:val>
          <c:extLst>
            <c:ext xmlns:c16="http://schemas.microsoft.com/office/drawing/2014/chart" uri="{C3380CC4-5D6E-409C-BE32-E72D297353CC}">
              <c16:uniqueId val="{00000001-A172-B340-AB7B-897CC63414DD}"/>
            </c:ext>
          </c:extLst>
        </c:ser>
        <c:ser>
          <c:idx val="2"/>
          <c:order val="2"/>
          <c:tx>
            <c:strRef>
              <c:f>'F6'!$A$1048543</c:f>
              <c:strCache>
                <c:ptCount val="1"/>
                <c:pt idx="0">
                  <c:v>التقطير متعدد التأثير
Multiple Effect Distillation </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'F6'!$B$1048540:$F$1048540</c:f>
              <c:numCache>
                <c:formatCode>General</c:formatCode>
                <c:ptCount val="5"/>
                <c:pt idx="0">
                  <c:v>2017</c:v>
                </c:pt>
                <c:pt idx="1">
                  <c:v>2018</c:v>
                </c:pt>
                <c:pt idx="2">
                  <c:v>2019</c:v>
                </c:pt>
                <c:pt idx="3">
                  <c:v>2020</c:v>
                </c:pt>
                <c:pt idx="4">
                  <c:v>2021</c:v>
                </c:pt>
              </c:numCache>
            </c:numRef>
          </c:cat>
          <c:val>
            <c:numRef>
              <c:f>'F6'!$B$1048543:$F$1048543</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2-A172-B340-AB7B-897CC63414DD}"/>
            </c:ext>
          </c:extLst>
        </c:ser>
        <c:dLbls>
          <c:dLblPos val="inEnd"/>
          <c:showLegendKey val="0"/>
          <c:showVal val="1"/>
          <c:showCatName val="0"/>
          <c:showSerName val="0"/>
          <c:showPercent val="0"/>
          <c:showBubbleSize val="0"/>
        </c:dLbls>
        <c:gapWidth val="150"/>
        <c:overlap val="100"/>
        <c:axId val="1160373279"/>
        <c:axId val="1603192927"/>
      </c:barChart>
      <c:catAx>
        <c:axId val="1160373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3192927"/>
        <c:crosses val="autoZero"/>
        <c:auto val="1"/>
        <c:lblAlgn val="ctr"/>
        <c:lblOffset val="100"/>
        <c:noMultiLvlLbl val="0"/>
      </c:catAx>
      <c:valAx>
        <c:axId val="1603192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60373279"/>
        <c:crosses val="autoZero"/>
        <c:crossBetween val="between"/>
      </c:valAx>
      <c:spPr>
        <a:noFill/>
        <a:ln>
          <a:noFill/>
        </a:ln>
        <a:effectLst/>
      </c:spPr>
    </c:plotArea>
    <c:legend>
      <c:legendPos val="b"/>
      <c:layout>
        <c:manualLayout>
          <c:xMode val="edge"/>
          <c:yMode val="edge"/>
          <c:x val="0.2258335763585107"/>
          <c:y val="4.2533902012248458E-2"/>
          <c:w val="0.54833272577038983"/>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05288227860402E-2"/>
          <c:y val="0.14271708223972002"/>
          <c:w val="0.93171940313016433"/>
          <c:h val="0.75727635608048993"/>
        </c:manualLayout>
      </c:layout>
      <c:barChart>
        <c:barDir val="col"/>
        <c:grouping val="stacked"/>
        <c:varyColors val="0"/>
        <c:ser>
          <c:idx val="0"/>
          <c:order val="0"/>
          <c:tx>
            <c:strRef>
              <c:f>'F6'!$A$1048548</c:f>
              <c:strCache>
                <c:ptCount val="1"/>
                <c:pt idx="0">
                  <c:v>التبخير الوميضي المتعدد المراحل 
Multi-Stage Flash Distillation </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'F6'!$B$1048547:$F$1048547</c:f>
              <c:numCache>
                <c:formatCode>General</c:formatCode>
                <c:ptCount val="5"/>
                <c:pt idx="0">
                  <c:v>2017</c:v>
                </c:pt>
                <c:pt idx="1">
                  <c:v>2018</c:v>
                </c:pt>
                <c:pt idx="2">
                  <c:v>2019</c:v>
                </c:pt>
                <c:pt idx="3">
                  <c:v>2020</c:v>
                </c:pt>
                <c:pt idx="4">
                  <c:v>2021</c:v>
                </c:pt>
              </c:numCache>
            </c:numRef>
          </c:cat>
          <c:val>
            <c:numRef>
              <c:f>'F6'!$B$1048548:$F$1048548</c:f>
              <c:numCache>
                <c:formatCode>#,##0.0_);\(#,##0.0\)</c:formatCode>
                <c:ptCount val="5"/>
                <c:pt idx="0">
                  <c:v>250</c:v>
                </c:pt>
                <c:pt idx="1">
                  <c:v>250</c:v>
                </c:pt>
                <c:pt idx="2">
                  <c:v>250</c:v>
                </c:pt>
                <c:pt idx="3">
                  <c:v>250</c:v>
                </c:pt>
                <c:pt idx="4">
                  <c:v>136.4</c:v>
                </c:pt>
              </c:numCache>
            </c:numRef>
          </c:val>
          <c:extLst>
            <c:ext xmlns:c16="http://schemas.microsoft.com/office/drawing/2014/chart" uri="{C3380CC4-5D6E-409C-BE32-E72D297353CC}">
              <c16:uniqueId val="{00000000-F0AB-3946-9912-13D915A82EA7}"/>
            </c:ext>
          </c:extLst>
        </c:ser>
        <c:ser>
          <c:idx val="1"/>
          <c:order val="1"/>
          <c:tx>
            <c:strRef>
              <c:f>'F6'!$A$1048549</c:f>
              <c:strCache>
                <c:ptCount val="1"/>
                <c:pt idx="0">
                  <c:v>التناضح العكسي
Reverse Osmose </c:v>
                </c:pt>
              </c:strCache>
            </c:strRef>
          </c:tx>
          <c:spPr>
            <a:solidFill>
              <a:srgbClr val="5959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'F6'!$B$1048547:$F$1048547</c:f>
              <c:numCache>
                <c:formatCode>General</c:formatCode>
                <c:ptCount val="5"/>
                <c:pt idx="0">
                  <c:v>2017</c:v>
                </c:pt>
                <c:pt idx="1">
                  <c:v>2018</c:v>
                </c:pt>
                <c:pt idx="2">
                  <c:v>2019</c:v>
                </c:pt>
                <c:pt idx="3">
                  <c:v>2020</c:v>
                </c:pt>
                <c:pt idx="4">
                  <c:v>2021</c:v>
                </c:pt>
              </c:numCache>
            </c:numRef>
          </c:cat>
          <c:val>
            <c:numRef>
              <c:f>'F6'!$B$1048549:$F$1048549</c:f>
              <c:numCache>
                <c:formatCode>#,##0.0_);\(#,##0.0\)</c:formatCode>
                <c:ptCount val="5"/>
                <c:pt idx="0">
                  <c:v>293.2</c:v>
                </c:pt>
                <c:pt idx="1">
                  <c:v>293.2</c:v>
                </c:pt>
                <c:pt idx="2">
                  <c:v>293.2</c:v>
                </c:pt>
                <c:pt idx="3">
                  <c:v>293.2</c:v>
                </c:pt>
                <c:pt idx="4">
                  <c:v>415.9</c:v>
                </c:pt>
              </c:numCache>
            </c:numRef>
          </c:val>
          <c:extLst>
            <c:ext xmlns:c16="http://schemas.microsoft.com/office/drawing/2014/chart" uri="{C3380CC4-5D6E-409C-BE32-E72D297353CC}">
              <c16:uniqueId val="{00000001-F0AB-3946-9912-13D915A82EA7}"/>
            </c:ext>
          </c:extLst>
        </c:ser>
        <c:ser>
          <c:idx val="2"/>
          <c:order val="2"/>
          <c:tx>
            <c:strRef>
              <c:f>'F6'!$A$1048550</c:f>
              <c:strCache>
                <c:ptCount val="1"/>
                <c:pt idx="0">
                  <c:v>التقطير متعدد التأثير
Multiple Effect Distillation </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'F6'!$B$1048547:$F$1048547</c:f>
              <c:numCache>
                <c:formatCode>General</c:formatCode>
                <c:ptCount val="5"/>
                <c:pt idx="0">
                  <c:v>2017</c:v>
                </c:pt>
                <c:pt idx="1">
                  <c:v>2018</c:v>
                </c:pt>
                <c:pt idx="2">
                  <c:v>2019</c:v>
                </c:pt>
                <c:pt idx="3">
                  <c:v>2020</c:v>
                </c:pt>
                <c:pt idx="4">
                  <c:v>2021</c:v>
                </c:pt>
              </c:numCache>
            </c:numRef>
          </c:cat>
          <c:val>
            <c:numRef>
              <c:f>'F6'!$B$1048550:$F$1048550</c:f>
              <c:numCache>
                <c:formatCode>#,##0.0_);\(#,##0.0\)</c:formatCode>
                <c:ptCount val="5"/>
                <c:pt idx="0">
                  <c:v>304.5</c:v>
                </c:pt>
                <c:pt idx="1">
                  <c:v>304.5</c:v>
                </c:pt>
                <c:pt idx="2">
                  <c:v>304.5</c:v>
                </c:pt>
                <c:pt idx="3">
                  <c:v>304.5</c:v>
                </c:pt>
                <c:pt idx="4">
                  <c:v>304.5</c:v>
                </c:pt>
              </c:numCache>
            </c:numRef>
          </c:val>
          <c:extLst>
            <c:ext xmlns:c16="http://schemas.microsoft.com/office/drawing/2014/chart" uri="{C3380CC4-5D6E-409C-BE32-E72D297353CC}">
              <c16:uniqueId val="{00000002-F0AB-3946-9912-13D915A82EA7}"/>
            </c:ext>
          </c:extLst>
        </c:ser>
        <c:dLbls>
          <c:dLblPos val="inEnd"/>
          <c:showLegendKey val="0"/>
          <c:showVal val="1"/>
          <c:showCatName val="0"/>
          <c:showSerName val="0"/>
          <c:showPercent val="0"/>
          <c:showBubbleSize val="0"/>
        </c:dLbls>
        <c:gapWidth val="150"/>
        <c:overlap val="100"/>
        <c:axId val="1160075231"/>
        <c:axId val="1670983791"/>
      </c:barChart>
      <c:catAx>
        <c:axId val="116007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0983791"/>
        <c:crosses val="autoZero"/>
        <c:auto val="1"/>
        <c:lblAlgn val="ctr"/>
        <c:lblOffset val="100"/>
        <c:noMultiLvlLbl val="0"/>
      </c:catAx>
      <c:valAx>
        <c:axId val="1670983791"/>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60075231"/>
        <c:crosses val="autoZero"/>
        <c:crossBetween val="between"/>
      </c:valAx>
      <c:spPr>
        <a:noFill/>
        <a:ln>
          <a:noFill/>
        </a:ln>
        <a:effectLst/>
      </c:spPr>
    </c:plotArea>
    <c:legend>
      <c:legendPos val="b"/>
      <c:layout>
        <c:manualLayout>
          <c:xMode val="edge"/>
          <c:yMode val="edge"/>
          <c:x val="0.22429036648196751"/>
          <c:y val="2.864501312335958E-2"/>
          <c:w val="0.54833272577038983"/>
          <c:h val="9.635498687664041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47625</xdr:rowOff>
    </xdr:from>
    <xdr:to>
      <xdr:col>12</xdr:col>
      <xdr:colOff>533400</xdr:colOff>
      <xdr:row>21</xdr:row>
      <xdr:rowOff>133350</xdr:rowOff>
    </xdr:to>
    <xdr:graphicFrame macro="">
      <xdr:nvGraphicFramePr>
        <xdr:cNvPr id="3" name="Chart 2">
          <a:extLst>
            <a:ext uri="{FF2B5EF4-FFF2-40B4-BE49-F238E27FC236}">
              <a16:creationId xmlns:a16="http://schemas.microsoft.com/office/drawing/2014/main" id="{7B334F93-12DA-2BC2-D1AC-C36EF3B4C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xdr:row>
      <xdr:rowOff>76199</xdr:rowOff>
    </xdr:from>
    <xdr:to>
      <xdr:col>12</xdr:col>
      <xdr:colOff>561975</xdr:colOff>
      <xdr:row>21</xdr:row>
      <xdr:rowOff>161924</xdr:rowOff>
    </xdr:to>
    <xdr:graphicFrame macro="">
      <xdr:nvGraphicFramePr>
        <xdr:cNvPr id="4" name="Chart 3">
          <a:extLst>
            <a:ext uri="{FF2B5EF4-FFF2-40B4-BE49-F238E27FC236}">
              <a16:creationId xmlns:a16="http://schemas.microsoft.com/office/drawing/2014/main" id="{D32FB3D5-E705-4044-B4AB-C1C4B4AB0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57150</xdr:rowOff>
    </xdr:from>
    <xdr:to>
      <xdr:col>12</xdr:col>
      <xdr:colOff>542925</xdr:colOff>
      <xdr:row>44</xdr:row>
      <xdr:rowOff>57150</xdr:rowOff>
    </xdr:to>
    <xdr:graphicFrame macro="">
      <xdr:nvGraphicFramePr>
        <xdr:cNvPr id="14" name="Chart 13">
          <a:extLst>
            <a:ext uri="{FF2B5EF4-FFF2-40B4-BE49-F238E27FC236}">
              <a16:creationId xmlns:a16="http://schemas.microsoft.com/office/drawing/2014/main" id="{F568AC0D-68BD-4948-91DB-D13BEA5AF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48</xdr:row>
      <xdr:rowOff>63500</xdr:rowOff>
    </xdr:from>
    <xdr:to>
      <xdr:col>12</xdr:col>
      <xdr:colOff>533400</xdr:colOff>
      <xdr:row>67</xdr:row>
      <xdr:rowOff>101600</xdr:rowOff>
    </xdr:to>
    <xdr:graphicFrame macro="">
      <xdr:nvGraphicFramePr>
        <xdr:cNvPr id="16" name="Chart 15">
          <a:extLst>
            <a:ext uri="{FF2B5EF4-FFF2-40B4-BE49-F238E27FC236}">
              <a16:creationId xmlns:a16="http://schemas.microsoft.com/office/drawing/2014/main" id="{0E79A3C4-9E08-8642-BDA8-8791EA159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71</xdr:row>
      <xdr:rowOff>25400</xdr:rowOff>
    </xdr:from>
    <xdr:to>
      <xdr:col>12</xdr:col>
      <xdr:colOff>523875</xdr:colOff>
      <xdr:row>90</xdr:row>
      <xdr:rowOff>63500</xdr:rowOff>
    </xdr:to>
    <xdr:graphicFrame macro="">
      <xdr:nvGraphicFramePr>
        <xdr:cNvPr id="19" name="Chart 18">
          <a:extLst>
            <a:ext uri="{FF2B5EF4-FFF2-40B4-BE49-F238E27FC236}">
              <a16:creationId xmlns:a16="http://schemas.microsoft.com/office/drawing/2014/main" id="{DF4BB1C2-3CAF-6A43-8C42-DA95DA0C8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3</xdr:row>
      <xdr:rowOff>50800</xdr:rowOff>
    </xdr:from>
    <xdr:to>
      <xdr:col>12</xdr:col>
      <xdr:colOff>542925</xdr:colOff>
      <xdr:row>22</xdr:row>
      <xdr:rowOff>12700</xdr:rowOff>
    </xdr:to>
    <xdr:graphicFrame macro="">
      <xdr:nvGraphicFramePr>
        <xdr:cNvPr id="9" name="Chart 8">
          <a:extLst>
            <a:ext uri="{FF2B5EF4-FFF2-40B4-BE49-F238E27FC236}">
              <a16:creationId xmlns:a16="http://schemas.microsoft.com/office/drawing/2014/main" id="{895FE691-1EB3-3F4C-8C2E-12E344655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26</xdr:row>
      <xdr:rowOff>47625</xdr:rowOff>
    </xdr:from>
    <xdr:to>
      <xdr:col>12</xdr:col>
      <xdr:colOff>523875</xdr:colOff>
      <xdr:row>45</xdr:row>
      <xdr:rowOff>85725</xdr:rowOff>
    </xdr:to>
    <xdr:graphicFrame macro="">
      <xdr:nvGraphicFramePr>
        <xdr:cNvPr id="2" name="Chart 1">
          <a:extLst>
            <a:ext uri="{FF2B5EF4-FFF2-40B4-BE49-F238E27FC236}">
              <a16:creationId xmlns:a16="http://schemas.microsoft.com/office/drawing/2014/main" id="{69B82570-BC7F-5411-4542-EC12F4A8F5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3</xdr:row>
      <xdr:rowOff>57150</xdr:rowOff>
    </xdr:from>
    <xdr:to>
      <xdr:col>12</xdr:col>
      <xdr:colOff>542925</xdr:colOff>
      <xdr:row>22</xdr:row>
      <xdr:rowOff>19050</xdr:rowOff>
    </xdr:to>
    <xdr:graphicFrame macro="">
      <xdr:nvGraphicFramePr>
        <xdr:cNvPr id="9" name="Chart 8">
          <a:extLst>
            <a:ext uri="{FF2B5EF4-FFF2-40B4-BE49-F238E27FC236}">
              <a16:creationId xmlns:a16="http://schemas.microsoft.com/office/drawing/2014/main" id="{4A5C869D-688A-B54B-ADD9-ACA1D518A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26</xdr:row>
      <xdr:rowOff>57150</xdr:rowOff>
    </xdr:from>
    <xdr:to>
      <xdr:col>12</xdr:col>
      <xdr:colOff>552450</xdr:colOff>
      <xdr:row>45</xdr:row>
      <xdr:rowOff>95250</xdr:rowOff>
    </xdr:to>
    <xdr:graphicFrame macro="">
      <xdr:nvGraphicFramePr>
        <xdr:cNvPr id="12" name="Chart 11">
          <a:extLst>
            <a:ext uri="{FF2B5EF4-FFF2-40B4-BE49-F238E27FC236}">
              <a16:creationId xmlns:a16="http://schemas.microsoft.com/office/drawing/2014/main" id="{9C0DB5EC-7184-A74C-B475-8B2D391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49</xdr:row>
      <xdr:rowOff>98425</xdr:rowOff>
    </xdr:from>
    <xdr:to>
      <xdr:col>12</xdr:col>
      <xdr:colOff>581025</xdr:colOff>
      <xdr:row>68</xdr:row>
      <xdr:rowOff>136525</xdr:rowOff>
    </xdr:to>
    <xdr:graphicFrame macro="">
      <xdr:nvGraphicFramePr>
        <xdr:cNvPr id="14" name="Chart 13">
          <a:extLst>
            <a:ext uri="{FF2B5EF4-FFF2-40B4-BE49-F238E27FC236}">
              <a16:creationId xmlns:a16="http://schemas.microsoft.com/office/drawing/2014/main" id="{103D35E6-D239-684F-AF39-CD2D637B5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72</xdr:row>
      <xdr:rowOff>50800</xdr:rowOff>
    </xdr:from>
    <xdr:to>
      <xdr:col>12</xdr:col>
      <xdr:colOff>552450</xdr:colOff>
      <xdr:row>91</xdr:row>
      <xdr:rowOff>88900</xdr:rowOff>
    </xdr:to>
    <xdr:graphicFrame macro="">
      <xdr:nvGraphicFramePr>
        <xdr:cNvPr id="17" name="Chart 16">
          <a:extLst>
            <a:ext uri="{FF2B5EF4-FFF2-40B4-BE49-F238E27FC236}">
              <a16:creationId xmlns:a16="http://schemas.microsoft.com/office/drawing/2014/main" id="{2002FB50-D8CA-874D-95F0-2EF4003AC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457200</xdr:colOff>
      <xdr:row>21</xdr:row>
      <xdr:rowOff>88900</xdr:rowOff>
    </xdr:to>
    <xdr:graphicFrame macro="">
      <xdr:nvGraphicFramePr>
        <xdr:cNvPr id="4" name="Chart 3">
          <a:extLst>
            <a:ext uri="{FF2B5EF4-FFF2-40B4-BE49-F238E27FC236}">
              <a16:creationId xmlns:a16="http://schemas.microsoft.com/office/drawing/2014/main" id="{6C80813B-953A-6643-8C25-E83FE253D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3</xdr:row>
      <xdr:rowOff>19050</xdr:rowOff>
    </xdr:from>
    <xdr:to>
      <xdr:col>12</xdr:col>
      <xdr:colOff>552450</xdr:colOff>
      <xdr:row>21</xdr:row>
      <xdr:rowOff>69850</xdr:rowOff>
    </xdr:to>
    <xdr:graphicFrame macro="">
      <xdr:nvGraphicFramePr>
        <xdr:cNvPr id="3" name="Chart 2">
          <a:extLst>
            <a:ext uri="{FF2B5EF4-FFF2-40B4-BE49-F238E27FC236}">
              <a16:creationId xmlns:a16="http://schemas.microsoft.com/office/drawing/2014/main" id="{F781D1EB-8470-B84C-96A0-CAFB1A7C5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25</xdr:row>
      <xdr:rowOff>53975</xdr:rowOff>
    </xdr:from>
    <xdr:to>
      <xdr:col>12</xdr:col>
      <xdr:colOff>533400</xdr:colOff>
      <xdr:row>44</xdr:row>
      <xdr:rowOff>15875</xdr:rowOff>
    </xdr:to>
    <xdr:graphicFrame macro="">
      <xdr:nvGraphicFramePr>
        <xdr:cNvPr id="5" name="Chart 4">
          <a:extLst>
            <a:ext uri="{FF2B5EF4-FFF2-40B4-BE49-F238E27FC236}">
              <a16:creationId xmlns:a16="http://schemas.microsoft.com/office/drawing/2014/main" id="{FDA048AB-89FA-F745-A4C9-A4347E7A1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48</xdr:row>
      <xdr:rowOff>38100</xdr:rowOff>
    </xdr:from>
    <xdr:to>
      <xdr:col>12</xdr:col>
      <xdr:colOff>514350</xdr:colOff>
      <xdr:row>67</xdr:row>
      <xdr:rowOff>76200</xdr:rowOff>
    </xdr:to>
    <xdr:graphicFrame macro="">
      <xdr:nvGraphicFramePr>
        <xdr:cNvPr id="7" name="Chart 6">
          <a:extLst>
            <a:ext uri="{FF2B5EF4-FFF2-40B4-BE49-F238E27FC236}">
              <a16:creationId xmlns:a16="http://schemas.microsoft.com/office/drawing/2014/main" id="{E8354E59-9FD6-9343-B501-65A728A15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71</xdr:row>
      <xdr:rowOff>38100</xdr:rowOff>
    </xdr:from>
    <xdr:to>
      <xdr:col>12</xdr:col>
      <xdr:colOff>504825</xdr:colOff>
      <xdr:row>90</xdr:row>
      <xdr:rowOff>76200</xdr:rowOff>
    </xdr:to>
    <xdr:graphicFrame macro="">
      <xdr:nvGraphicFramePr>
        <xdr:cNvPr id="9" name="Chart 8">
          <a:extLst>
            <a:ext uri="{FF2B5EF4-FFF2-40B4-BE49-F238E27FC236}">
              <a16:creationId xmlns:a16="http://schemas.microsoft.com/office/drawing/2014/main" id="{EDC84C6D-4318-3249-8749-CA8AC4E56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56"/>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zoomScaleNormal="100" zoomScaleSheetLayoutView="100" workbookViewId="0">
      <selection activeCell="Y1" sqref="Y1"/>
    </sheetView>
  </sheetViews>
  <sheetFormatPr defaultColWidth="9.140625" defaultRowHeight="12.75"/>
  <cols>
    <col min="1" max="11" width="5.7109375" style="9" customWidth="1"/>
    <col min="12" max="13" width="4.7109375" style="9" customWidth="1"/>
    <col min="14" max="33" width="5.7109375" style="9" customWidth="1"/>
    <col min="34" max="16384" width="9.140625" style="9"/>
  </cols>
  <sheetData>
    <row r="1" spans="1:25">
      <c r="A1" s="8"/>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s="55" customFormat="1" ht="33.75">
      <c r="A21" s="53" t="s">
        <v>140</v>
      </c>
      <c r="B21" s="53"/>
      <c r="C21" s="53"/>
      <c r="D21" s="53"/>
      <c r="E21" s="53"/>
      <c r="F21" s="53"/>
      <c r="G21" s="53"/>
      <c r="H21" s="53"/>
      <c r="I21" s="53"/>
      <c r="J21" s="53"/>
      <c r="K21" s="53"/>
      <c r="L21" s="53"/>
      <c r="M21" s="53"/>
      <c r="N21" s="53"/>
      <c r="O21" s="53"/>
      <c r="P21" s="53"/>
      <c r="Q21" s="53"/>
      <c r="R21" s="53"/>
      <c r="S21" s="53"/>
      <c r="T21" s="53"/>
      <c r="U21" s="53"/>
      <c r="V21" s="53"/>
      <c r="W21" s="53"/>
      <c r="X21" s="53"/>
      <c r="Y21" s="54"/>
    </row>
    <row r="22" spans="1:25" s="33" customFormat="1">
      <c r="A22" s="52"/>
      <c r="B22" s="52"/>
      <c r="C22" s="52"/>
      <c r="D22" s="52"/>
      <c r="E22" s="52"/>
      <c r="F22" s="52"/>
      <c r="G22" s="52"/>
      <c r="H22" s="52"/>
      <c r="I22" s="52"/>
      <c r="J22" s="52"/>
      <c r="K22" s="52"/>
      <c r="L22" s="52"/>
      <c r="M22" s="52"/>
      <c r="N22" s="52"/>
      <c r="O22" s="52"/>
      <c r="P22" s="52"/>
      <c r="Q22" s="52"/>
      <c r="R22" s="52"/>
      <c r="S22" s="52"/>
      <c r="T22" s="52"/>
      <c r="U22" s="52"/>
      <c r="V22" s="52"/>
      <c r="W22" s="52"/>
      <c r="X22" s="52"/>
      <c r="Y22" s="52"/>
    </row>
    <row r="23" spans="1:25" s="61" customFormat="1" ht="32.25">
      <c r="A23" s="59" t="s">
        <v>259</v>
      </c>
      <c r="B23" s="59"/>
      <c r="C23" s="59"/>
      <c r="D23" s="59"/>
      <c r="E23" s="59"/>
      <c r="F23" s="59"/>
      <c r="G23" s="59"/>
      <c r="H23" s="59"/>
      <c r="I23" s="59"/>
      <c r="J23" s="59"/>
      <c r="K23" s="59"/>
      <c r="L23" s="59"/>
      <c r="M23" s="59"/>
      <c r="N23" s="59"/>
      <c r="O23" s="59"/>
      <c r="P23" s="59"/>
      <c r="Q23" s="59"/>
      <c r="R23" s="59"/>
      <c r="S23" s="59"/>
      <c r="T23" s="59"/>
      <c r="U23" s="59"/>
      <c r="V23" s="59"/>
      <c r="W23" s="59"/>
      <c r="X23" s="59"/>
      <c r="Y23" s="60"/>
    </row>
    <row r="24" spans="1:25" s="33" customFormat="1">
      <c r="A24" s="52"/>
      <c r="B24" s="52"/>
      <c r="C24" s="52"/>
      <c r="D24" s="52"/>
      <c r="E24" s="52"/>
      <c r="F24" s="52"/>
      <c r="G24" s="52"/>
      <c r="H24" s="52"/>
      <c r="I24" s="52"/>
      <c r="J24" s="52"/>
      <c r="K24" s="52"/>
      <c r="L24" s="52"/>
      <c r="M24" s="52"/>
      <c r="N24" s="52"/>
      <c r="O24" s="52"/>
      <c r="P24" s="52"/>
      <c r="Q24" s="52"/>
      <c r="R24" s="52"/>
      <c r="S24" s="52"/>
      <c r="T24" s="52"/>
      <c r="U24" s="52"/>
      <c r="V24" s="52"/>
      <c r="W24" s="52"/>
      <c r="X24" s="52"/>
      <c r="Y24" s="52"/>
    </row>
    <row r="25" spans="1:25" s="58" customFormat="1" ht="31.5">
      <c r="A25" s="56">
        <v>2021</v>
      </c>
      <c r="B25" s="56"/>
      <c r="C25" s="56"/>
      <c r="D25" s="56"/>
      <c r="E25" s="56"/>
      <c r="F25" s="56"/>
      <c r="G25" s="56"/>
      <c r="H25" s="56"/>
      <c r="I25" s="56"/>
      <c r="J25" s="56"/>
      <c r="K25" s="56"/>
      <c r="L25" s="56"/>
      <c r="M25" s="56"/>
      <c r="N25" s="56"/>
      <c r="O25" s="56"/>
      <c r="P25" s="56"/>
      <c r="Q25" s="56"/>
      <c r="R25" s="56"/>
      <c r="S25" s="56"/>
      <c r="T25" s="56"/>
      <c r="U25" s="56"/>
      <c r="V25" s="56"/>
      <c r="W25" s="56"/>
      <c r="X25" s="56"/>
      <c r="Y25" s="57"/>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10"/>
      <c r="B27" s="10"/>
      <c r="C27" s="10"/>
      <c r="D27" s="10"/>
      <c r="E27" s="10"/>
      <c r="F27" s="11"/>
      <c r="G27" s="11"/>
      <c r="H27" s="11"/>
      <c r="I27" s="11"/>
      <c r="J27" s="11"/>
      <c r="K27" s="11"/>
      <c r="L27" s="11"/>
      <c r="M27" s="11"/>
      <c r="N27" s="11"/>
      <c r="O27" s="11"/>
      <c r="P27" s="11"/>
      <c r="Q27" s="11"/>
      <c r="R27" s="11"/>
      <c r="S27" s="12"/>
      <c r="T27" s="12"/>
      <c r="U27" s="12"/>
      <c r="V27" s="12"/>
      <c r="W27" s="12"/>
      <c r="X27" s="12"/>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Y30" s="8"/>
    </row>
  </sheetData>
  <printOptions horizontalCentered="1" verticalCentered="1"/>
  <pageMargins left="0.5" right="0.5" top="1.75" bottom="1"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rightToLeft="1" zoomScaleNormal="100" zoomScaleSheetLayoutView="100" workbookViewId="0">
      <selection activeCell="D1" sqref="D1"/>
    </sheetView>
  </sheetViews>
  <sheetFormatPr defaultColWidth="9.140625" defaultRowHeight="15"/>
  <cols>
    <col min="1" max="1" width="66.7109375" style="23" customWidth="1"/>
    <col min="2" max="2" width="3.7109375" style="23" customWidth="1"/>
    <col min="3" max="3" width="66.7109375" style="23" customWidth="1"/>
    <col min="4" max="9" width="8.7109375" style="23" customWidth="1"/>
    <col min="10" max="18" width="10.7109375" style="23" customWidth="1"/>
    <col min="19" max="16384" width="9.140625" style="23"/>
  </cols>
  <sheetData>
    <row r="1" spans="1:3" s="17" customFormat="1" ht="18.75">
      <c r="A1" s="74" t="s">
        <v>140</v>
      </c>
      <c r="B1" s="62"/>
      <c r="C1" s="75" t="s">
        <v>259</v>
      </c>
    </row>
    <row r="2" spans="1:3" ht="9.9499999999999993" customHeight="1">
      <c r="A2" s="63"/>
      <c r="B2" s="63"/>
      <c r="C2" s="64"/>
    </row>
    <row r="3" spans="1:3" ht="52.5" customHeight="1">
      <c r="A3" s="243" t="s">
        <v>438</v>
      </c>
      <c r="B3" s="65"/>
      <c r="C3" s="78" t="s">
        <v>440</v>
      </c>
    </row>
    <row r="4" spans="1:3" ht="9.9499999999999993" customHeight="1">
      <c r="A4" s="66"/>
      <c r="B4" s="66"/>
      <c r="C4" s="67"/>
    </row>
    <row r="5" spans="1:3" ht="32.25" customHeight="1">
      <c r="A5" s="243" t="s">
        <v>439</v>
      </c>
      <c r="B5" s="65"/>
      <c r="C5" s="78" t="s">
        <v>441</v>
      </c>
    </row>
    <row r="6" spans="1:3" ht="9.9499999999999993" customHeight="1">
      <c r="A6" s="68"/>
      <c r="B6" s="68"/>
      <c r="C6" s="69"/>
    </row>
    <row r="7" spans="1:3" ht="15" customHeight="1">
      <c r="A7" s="76" t="s">
        <v>0</v>
      </c>
      <c r="B7" s="70"/>
      <c r="C7" s="79" t="s">
        <v>1</v>
      </c>
    </row>
    <row r="8" spans="1:3" ht="15" customHeight="1">
      <c r="A8" s="77" t="s">
        <v>436</v>
      </c>
      <c r="B8" s="71"/>
      <c r="C8" s="80" t="s">
        <v>437</v>
      </c>
    </row>
    <row r="9" spans="1:3" ht="15" customHeight="1">
      <c r="A9" s="63"/>
      <c r="B9" s="63"/>
      <c r="C9" s="69"/>
    </row>
    <row r="10" spans="1:3" ht="15" customHeight="1">
      <c r="A10" s="63"/>
      <c r="B10" s="63"/>
      <c r="C10" s="64"/>
    </row>
    <row r="11" spans="1:3" ht="18.75">
      <c r="C11" s="72"/>
    </row>
    <row r="12" spans="1:3" ht="18.75">
      <c r="C12" s="72"/>
    </row>
    <row r="13" spans="1:3" ht="18.75">
      <c r="C13" s="72"/>
    </row>
    <row r="14" spans="1:3" ht="18.75">
      <c r="C14" s="72"/>
    </row>
    <row r="15" spans="1:3" ht="18.75">
      <c r="C15" s="73"/>
    </row>
    <row r="16" spans="1:3" ht="18.75">
      <c r="C16" s="72"/>
    </row>
    <row r="17" spans="3:3" ht="18.75">
      <c r="C17" s="72"/>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8"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3"/>
  <sheetViews>
    <sheetView showGridLines="0" rightToLeft="1" zoomScaleNormal="100" zoomScaleSheetLayoutView="100" workbookViewId="0">
      <selection activeCell="D1" sqref="D1"/>
    </sheetView>
  </sheetViews>
  <sheetFormatPr defaultColWidth="8.85546875" defaultRowHeight="15"/>
  <cols>
    <col min="1" max="1" width="66.7109375" customWidth="1"/>
    <col min="2" max="2" width="3.7109375" customWidth="1"/>
    <col min="3" max="3" width="66.7109375" style="18" customWidth="1"/>
    <col min="4" max="4" width="8.7109375" customWidth="1"/>
    <col min="5" max="8" width="10.7109375" customWidth="1"/>
  </cols>
  <sheetData>
    <row r="1" spans="1:3" s="17" customFormat="1" ht="18.75">
      <c r="A1" s="74" t="s">
        <v>2</v>
      </c>
      <c r="B1" s="62"/>
      <c r="C1" s="75" t="s">
        <v>3</v>
      </c>
    </row>
    <row r="2" spans="1:3" ht="9.9499999999999993" customHeight="1">
      <c r="A2" s="63"/>
      <c r="B2" s="13"/>
      <c r="C2" s="64"/>
    </row>
    <row r="3" spans="1:3" s="7" customFormat="1" ht="15" customHeight="1">
      <c r="A3" s="231" t="s">
        <v>26</v>
      </c>
      <c r="B3" s="232"/>
      <c r="C3" s="233" t="s">
        <v>32</v>
      </c>
    </row>
    <row r="4" spans="1:3" ht="31.5" customHeight="1">
      <c r="A4" s="234" t="s">
        <v>341</v>
      </c>
      <c r="B4" s="235"/>
      <c r="C4" s="78" t="s">
        <v>31</v>
      </c>
    </row>
    <row r="5" spans="1:3" ht="9.9499999999999993" customHeight="1">
      <c r="A5" s="236"/>
      <c r="B5" s="237"/>
      <c r="C5" s="238"/>
    </row>
    <row r="6" spans="1:3" s="7" customFormat="1" ht="15" customHeight="1">
      <c r="A6" s="231" t="s">
        <v>30</v>
      </c>
      <c r="B6" s="232"/>
      <c r="C6" s="233" t="s">
        <v>147</v>
      </c>
    </row>
    <row r="7" spans="1:3" ht="45.75" customHeight="1">
      <c r="A7" s="234" t="s">
        <v>343</v>
      </c>
      <c r="B7" s="235"/>
      <c r="C7" s="78" t="s">
        <v>342</v>
      </c>
    </row>
    <row r="8" spans="1:3" ht="9.9499999999999993" customHeight="1">
      <c r="A8" s="236"/>
      <c r="B8" s="237"/>
      <c r="C8" s="238"/>
    </row>
    <row r="9" spans="1:3" s="7" customFormat="1" ht="15" customHeight="1">
      <c r="A9" s="231" t="s">
        <v>29</v>
      </c>
      <c r="B9" s="232"/>
      <c r="C9" s="233" t="s">
        <v>148</v>
      </c>
    </row>
    <row r="10" spans="1:3" ht="17.25" customHeight="1">
      <c r="A10" s="234" t="s">
        <v>28</v>
      </c>
      <c r="B10" s="235"/>
      <c r="C10" s="78" t="s">
        <v>33</v>
      </c>
    </row>
    <row r="11" spans="1:3" ht="9.9499999999999993" customHeight="1">
      <c r="A11" s="236"/>
      <c r="B11" s="239"/>
      <c r="C11" s="233"/>
    </row>
    <row r="12" spans="1:3" s="7" customFormat="1" ht="15" customHeight="1">
      <c r="A12" s="231" t="s">
        <v>37</v>
      </c>
      <c r="B12" s="232"/>
      <c r="C12" s="233" t="s">
        <v>149</v>
      </c>
    </row>
    <row r="13" spans="1:3" ht="31.5" customHeight="1">
      <c r="A13" s="234" t="s">
        <v>348</v>
      </c>
      <c r="B13" s="235"/>
      <c r="C13" s="78" t="s">
        <v>40</v>
      </c>
    </row>
    <row r="14" spans="1:3" ht="9.9499999999999993" customHeight="1">
      <c r="A14" s="236"/>
      <c r="B14" s="239"/>
      <c r="C14" s="233"/>
    </row>
    <row r="15" spans="1:3" s="7" customFormat="1" ht="15" customHeight="1">
      <c r="A15" s="231" t="s">
        <v>38</v>
      </c>
      <c r="B15" s="232"/>
      <c r="C15" s="233" t="s">
        <v>150</v>
      </c>
    </row>
    <row r="16" spans="1:3" ht="17.25" customHeight="1">
      <c r="A16" s="234" t="s">
        <v>39</v>
      </c>
      <c r="B16" s="235"/>
      <c r="C16" s="78" t="s">
        <v>41</v>
      </c>
    </row>
    <row r="17" spans="1:3" ht="9.9499999999999993" customHeight="1">
      <c r="A17" s="236"/>
      <c r="B17" s="239"/>
      <c r="C17" s="233"/>
    </row>
    <row r="18" spans="1:3" s="7" customFormat="1" ht="15" customHeight="1">
      <c r="A18" s="231" t="s">
        <v>388</v>
      </c>
      <c r="B18" s="232"/>
      <c r="C18" s="233" t="s">
        <v>389</v>
      </c>
    </row>
    <row r="19" spans="1:3" ht="76.5" customHeight="1">
      <c r="A19" s="234" t="s">
        <v>350</v>
      </c>
      <c r="B19" s="235"/>
      <c r="C19" s="78" t="s">
        <v>349</v>
      </c>
    </row>
    <row r="20" spans="1:3" ht="9.9499999999999993" customHeight="1">
      <c r="A20" s="236"/>
      <c r="B20" s="239"/>
      <c r="C20" s="233"/>
    </row>
    <row r="21" spans="1:3" s="7" customFormat="1" ht="15" customHeight="1">
      <c r="A21" s="231" t="s">
        <v>43</v>
      </c>
      <c r="B21" s="232"/>
      <c r="C21" s="233" t="s">
        <v>153</v>
      </c>
    </row>
    <row r="22" spans="1:3" ht="33" customHeight="1">
      <c r="A22" s="234" t="s">
        <v>44</v>
      </c>
      <c r="B22" s="235"/>
      <c r="C22" s="78" t="s">
        <v>42</v>
      </c>
    </row>
    <row r="23" spans="1:3" ht="9.9499999999999993" customHeight="1">
      <c r="A23" s="236"/>
      <c r="B23" s="239"/>
      <c r="C23" s="233"/>
    </row>
    <row r="24" spans="1:3" s="7" customFormat="1" ht="15" customHeight="1">
      <c r="A24" s="231" t="s">
        <v>45</v>
      </c>
      <c r="B24" s="232"/>
      <c r="C24" s="233" t="s">
        <v>351</v>
      </c>
    </row>
    <row r="25" spans="1:3" ht="18" customHeight="1">
      <c r="A25" s="234" t="s">
        <v>352</v>
      </c>
      <c r="B25" s="235"/>
      <c r="C25" s="78" t="s">
        <v>353</v>
      </c>
    </row>
    <row r="26" spans="1:3" ht="9.9499999999999993" customHeight="1">
      <c r="A26" s="236"/>
      <c r="B26" s="239"/>
      <c r="C26" s="233"/>
    </row>
    <row r="27" spans="1:3" s="7" customFormat="1" ht="15" customHeight="1">
      <c r="A27" s="231" t="s">
        <v>46</v>
      </c>
      <c r="B27" s="232"/>
      <c r="C27" s="233" t="s">
        <v>355</v>
      </c>
    </row>
    <row r="28" spans="1:3" ht="63.75">
      <c r="A28" s="241" t="s">
        <v>354</v>
      </c>
      <c r="B28" s="235"/>
      <c r="C28" s="78" t="s">
        <v>356</v>
      </c>
    </row>
    <row r="29" spans="1:3" ht="9.9499999999999993" customHeight="1">
      <c r="A29" s="236"/>
      <c r="B29" s="239"/>
      <c r="C29" s="233"/>
    </row>
    <row r="30" spans="1:3" s="7" customFormat="1" ht="15" customHeight="1">
      <c r="A30" s="231" t="s">
        <v>47</v>
      </c>
      <c r="B30" s="232"/>
      <c r="C30" s="233" t="s">
        <v>360</v>
      </c>
    </row>
    <row r="31" spans="1:3" ht="30">
      <c r="A31" s="234" t="s">
        <v>357</v>
      </c>
      <c r="B31" s="235"/>
      <c r="C31" s="78" t="s">
        <v>358</v>
      </c>
    </row>
    <row r="32" spans="1:3" ht="9.9499999999999993" customHeight="1">
      <c r="A32" s="236"/>
      <c r="B32" s="239"/>
      <c r="C32" s="233"/>
    </row>
    <row r="33" spans="1:3" s="7" customFormat="1" ht="15" customHeight="1">
      <c r="A33" s="231" t="s">
        <v>48</v>
      </c>
      <c r="B33" s="232"/>
      <c r="C33" s="233" t="s">
        <v>361</v>
      </c>
    </row>
    <row r="34" spans="1:3" ht="51">
      <c r="A34" s="234" t="s">
        <v>362</v>
      </c>
      <c r="B34" s="235"/>
      <c r="C34" s="78" t="s">
        <v>359</v>
      </c>
    </row>
    <row r="35" spans="1:3" ht="9.9499999999999993" customHeight="1">
      <c r="A35" s="236"/>
      <c r="B35" s="239"/>
      <c r="C35" s="233"/>
    </row>
    <row r="36" spans="1:3" s="7" customFormat="1" ht="15" customHeight="1">
      <c r="A36" s="231" t="s">
        <v>49</v>
      </c>
      <c r="B36" s="232"/>
      <c r="C36" s="233" t="s">
        <v>163</v>
      </c>
    </row>
    <row r="37" spans="1:3" ht="27.75" customHeight="1">
      <c r="A37" s="234" t="s">
        <v>50</v>
      </c>
      <c r="B37" s="235"/>
      <c r="C37" s="78" t="s">
        <v>59</v>
      </c>
    </row>
    <row r="38" spans="1:3" ht="9.9499999999999993" customHeight="1">
      <c r="A38" s="236"/>
      <c r="B38" s="237"/>
      <c r="C38" s="238"/>
    </row>
    <row r="39" spans="1:3" s="7" customFormat="1" ht="15" customHeight="1">
      <c r="A39" s="231" t="s">
        <v>51</v>
      </c>
      <c r="B39" s="232"/>
      <c r="C39" s="233" t="s">
        <v>364</v>
      </c>
    </row>
    <row r="40" spans="1:3" ht="30">
      <c r="A40" s="234" t="s">
        <v>363</v>
      </c>
      <c r="B40" s="235"/>
      <c r="C40" s="78" t="s">
        <v>365</v>
      </c>
    </row>
    <row r="41" spans="1:3" ht="9.9499999999999993" customHeight="1">
      <c r="A41" s="236"/>
      <c r="B41" s="239"/>
      <c r="C41" s="233"/>
    </row>
    <row r="42" spans="1:3" s="7" customFormat="1" ht="15" customHeight="1">
      <c r="A42" s="231" t="s">
        <v>52</v>
      </c>
      <c r="B42" s="232"/>
      <c r="C42" s="233" t="s">
        <v>369</v>
      </c>
    </row>
    <row r="43" spans="1:3" ht="30">
      <c r="A43" s="234" t="s">
        <v>366</v>
      </c>
      <c r="B43" s="235"/>
      <c r="C43" s="78" t="s">
        <v>367</v>
      </c>
    </row>
    <row r="44" spans="1:3" ht="9.9499999999999993" customHeight="1">
      <c r="A44" s="236"/>
      <c r="B44" s="237"/>
      <c r="C44" s="238"/>
    </row>
    <row r="45" spans="1:3" s="7" customFormat="1" ht="15" customHeight="1">
      <c r="A45" s="231" t="s">
        <v>53</v>
      </c>
      <c r="B45" s="232"/>
      <c r="C45" s="233" t="s">
        <v>370</v>
      </c>
    </row>
    <row r="46" spans="1:3" ht="60">
      <c r="A46" s="234" t="s">
        <v>368</v>
      </c>
      <c r="B46" s="235"/>
      <c r="C46" s="78" t="s">
        <v>371</v>
      </c>
    </row>
    <row r="47" spans="1:3" ht="9.9499999999999993" customHeight="1">
      <c r="A47" s="236"/>
      <c r="B47" s="239"/>
      <c r="C47" s="233"/>
    </row>
    <row r="48" spans="1:3" s="7" customFormat="1" ht="25.5">
      <c r="A48" s="231" t="s">
        <v>54</v>
      </c>
      <c r="B48" s="232"/>
      <c r="C48" s="242" t="s">
        <v>372</v>
      </c>
    </row>
    <row r="49" spans="1:3" ht="60">
      <c r="A49" s="234" t="s">
        <v>368</v>
      </c>
      <c r="B49" s="235"/>
      <c r="C49" s="78" t="s">
        <v>373</v>
      </c>
    </row>
    <row r="50" spans="1:3" ht="9.9499999999999993" customHeight="1">
      <c r="A50" s="236"/>
      <c r="B50" s="239"/>
      <c r="C50" s="233"/>
    </row>
    <row r="51" spans="1:3" s="7" customFormat="1" ht="15" customHeight="1">
      <c r="A51" s="231" t="s">
        <v>55</v>
      </c>
      <c r="B51" s="232"/>
      <c r="C51" s="233" t="s">
        <v>374</v>
      </c>
    </row>
    <row r="52" spans="1:3" ht="30">
      <c r="A52" s="234" t="s">
        <v>376</v>
      </c>
      <c r="B52" s="235"/>
      <c r="C52" s="78" t="s">
        <v>375</v>
      </c>
    </row>
    <row r="53" spans="1:3" ht="9.9499999999999993" customHeight="1">
      <c r="A53" s="236"/>
      <c r="B53" s="239"/>
      <c r="C53" s="233"/>
    </row>
    <row r="54" spans="1:3" s="7" customFormat="1" ht="15" customHeight="1">
      <c r="A54" s="231" t="s">
        <v>56</v>
      </c>
      <c r="B54" s="232"/>
      <c r="C54" s="233" t="s">
        <v>379</v>
      </c>
    </row>
    <row r="55" spans="1:3" ht="45">
      <c r="A55" s="234" t="s">
        <v>377</v>
      </c>
      <c r="B55" s="235"/>
      <c r="C55" s="78" t="s">
        <v>378</v>
      </c>
    </row>
    <row r="56" spans="1:3" ht="9.9499999999999993" customHeight="1">
      <c r="A56" s="236"/>
      <c r="B56" s="239"/>
      <c r="C56" s="233"/>
    </row>
    <row r="57" spans="1:3" s="7" customFormat="1" ht="15" customHeight="1">
      <c r="A57" s="231" t="s">
        <v>58</v>
      </c>
      <c r="B57" s="232"/>
      <c r="C57" s="233" t="s">
        <v>156</v>
      </c>
    </row>
    <row r="58" spans="1:3" ht="27.75" customHeight="1">
      <c r="A58" s="234" t="s">
        <v>57</v>
      </c>
      <c r="B58" s="235"/>
      <c r="C58" s="78" t="s">
        <v>60</v>
      </c>
    </row>
    <row r="59" spans="1:3" ht="9.9499999999999993" customHeight="1">
      <c r="A59" s="236"/>
      <c r="B59" s="239"/>
      <c r="C59" s="233"/>
    </row>
    <row r="60" spans="1:3" s="7" customFormat="1" ht="15" customHeight="1">
      <c r="A60" s="231" t="s">
        <v>61</v>
      </c>
      <c r="B60" s="232"/>
      <c r="C60" s="233" t="s">
        <v>157</v>
      </c>
    </row>
    <row r="61" spans="1:3" ht="75">
      <c r="A61" s="234" t="s">
        <v>62</v>
      </c>
      <c r="B61" s="235"/>
      <c r="C61" s="78" t="s">
        <v>380</v>
      </c>
    </row>
    <row r="62" spans="1:3" ht="9.9499999999999993" customHeight="1">
      <c r="A62" s="236"/>
      <c r="B62" s="239"/>
      <c r="C62" s="233"/>
    </row>
    <row r="63" spans="1:3" s="7" customFormat="1" ht="15" customHeight="1">
      <c r="A63" s="231" t="s">
        <v>64</v>
      </c>
      <c r="B63" s="232"/>
      <c r="C63" s="233" t="s">
        <v>167</v>
      </c>
    </row>
    <row r="64" spans="1:3" ht="35.1" customHeight="1">
      <c r="A64" s="234" t="s">
        <v>63</v>
      </c>
      <c r="B64" s="235"/>
      <c r="C64" s="78" t="s">
        <v>381</v>
      </c>
    </row>
    <row r="65" spans="1:3" ht="9.9499999999999993" customHeight="1">
      <c r="A65" s="236"/>
      <c r="B65" s="239"/>
      <c r="C65" s="233"/>
    </row>
    <row r="66" spans="1:3" s="7" customFormat="1" ht="15" customHeight="1">
      <c r="A66" s="231" t="s">
        <v>65</v>
      </c>
      <c r="B66" s="232"/>
      <c r="C66" s="233" t="s">
        <v>168</v>
      </c>
    </row>
    <row r="67" spans="1:3" ht="27.75" customHeight="1">
      <c r="A67" s="234" t="s">
        <v>66</v>
      </c>
      <c r="B67" s="235"/>
      <c r="C67" s="78" t="s">
        <v>382</v>
      </c>
    </row>
    <row r="68" spans="1:3" ht="9.9499999999999993" customHeight="1">
      <c r="A68" s="236"/>
      <c r="B68" s="239"/>
      <c r="C68" s="233"/>
    </row>
    <row r="69" spans="1:3" s="7" customFormat="1" ht="15" customHeight="1">
      <c r="A69" s="231" t="s">
        <v>67</v>
      </c>
      <c r="B69" s="232"/>
      <c r="C69" s="233" t="s">
        <v>160</v>
      </c>
    </row>
    <row r="70" spans="1:3" ht="38.25">
      <c r="A70" s="234" t="s">
        <v>68</v>
      </c>
      <c r="B70" s="235"/>
      <c r="C70" s="78" t="s">
        <v>383</v>
      </c>
    </row>
    <row r="71" spans="1:3" ht="9.9499999999999993" customHeight="1">
      <c r="A71" s="236"/>
      <c r="B71" s="239"/>
      <c r="C71" s="233"/>
    </row>
    <row r="72" spans="1:3" s="7" customFormat="1" ht="15" customHeight="1">
      <c r="A72" s="231" t="s">
        <v>69</v>
      </c>
      <c r="B72" s="232"/>
      <c r="C72" s="233" t="s">
        <v>161</v>
      </c>
    </row>
    <row r="73" spans="1:3" ht="75">
      <c r="A73" s="234" t="s">
        <v>384</v>
      </c>
      <c r="B73" s="235"/>
      <c r="C73" s="78" t="s">
        <v>385</v>
      </c>
    </row>
    <row r="74" spans="1:3" ht="9.6" customHeight="1"/>
    <row r="75" spans="1:3" ht="18.75">
      <c r="A75" s="231" t="s">
        <v>70</v>
      </c>
      <c r="B75" s="232"/>
      <c r="C75" s="233" t="s">
        <v>387</v>
      </c>
    </row>
    <row r="76" spans="1:3" ht="63.75">
      <c r="A76" s="234" t="s">
        <v>386</v>
      </c>
      <c r="B76" s="235"/>
      <c r="C76" s="78" t="s">
        <v>71</v>
      </c>
    </row>
    <row r="77" spans="1:3" ht="9.6" customHeight="1"/>
    <row r="78" spans="1:3" ht="18.75">
      <c r="A78" s="231" t="s">
        <v>79</v>
      </c>
      <c r="B78" s="232"/>
      <c r="C78" s="233" t="s">
        <v>395</v>
      </c>
    </row>
    <row r="79" spans="1:3" ht="38.25">
      <c r="A79" s="234" t="s">
        <v>80</v>
      </c>
      <c r="B79" s="235"/>
      <c r="C79" s="78" t="s">
        <v>86</v>
      </c>
    </row>
    <row r="80" spans="1:3" ht="9.6" customHeight="1">
      <c r="A80" s="236"/>
      <c r="B80" s="239"/>
      <c r="C80" s="233"/>
    </row>
    <row r="81" spans="1:3" ht="18.75">
      <c r="A81" s="231" t="s">
        <v>396</v>
      </c>
      <c r="B81" s="232"/>
      <c r="C81" s="233" t="s">
        <v>398</v>
      </c>
    </row>
    <row r="82" spans="1:3" ht="38.25">
      <c r="A82" s="234" t="s">
        <v>81</v>
      </c>
      <c r="B82" s="235"/>
      <c r="C82" s="78" t="s">
        <v>87</v>
      </c>
    </row>
    <row r="83" spans="1:3" ht="9.6" customHeight="1">
      <c r="A83" s="236"/>
      <c r="B83" s="239"/>
      <c r="C83" s="233"/>
    </row>
    <row r="84" spans="1:3" ht="18.75">
      <c r="A84" s="231" t="s">
        <v>82</v>
      </c>
      <c r="B84" s="232"/>
      <c r="C84" s="233" t="s">
        <v>399</v>
      </c>
    </row>
    <row r="85" spans="1:3" ht="60">
      <c r="A85" s="243" t="s">
        <v>397</v>
      </c>
      <c r="B85" s="235"/>
      <c r="C85" s="78" t="s">
        <v>400</v>
      </c>
    </row>
    <row r="86" spans="1:3" ht="9.9499999999999993" customHeight="1">
      <c r="A86" s="236"/>
      <c r="B86" s="239"/>
      <c r="C86" s="233"/>
    </row>
    <row r="87" spans="1:3" ht="18.75">
      <c r="A87" s="231" t="s">
        <v>83</v>
      </c>
      <c r="B87" s="232"/>
      <c r="C87" s="233" t="s">
        <v>402</v>
      </c>
    </row>
    <row r="88" spans="1:3" ht="30">
      <c r="A88" s="243" t="s">
        <v>401</v>
      </c>
      <c r="B88" s="235"/>
      <c r="C88" s="78" t="s">
        <v>88</v>
      </c>
    </row>
    <row r="89" spans="1:3" ht="9.9499999999999993" customHeight="1">
      <c r="A89" s="236"/>
      <c r="B89" s="239"/>
      <c r="C89" s="233"/>
    </row>
    <row r="90" spans="1:3" ht="18.75">
      <c r="A90" s="231" t="s">
        <v>84</v>
      </c>
      <c r="B90" s="232"/>
      <c r="C90" s="233" t="s">
        <v>404</v>
      </c>
    </row>
    <row r="91" spans="1:3" ht="30">
      <c r="A91" s="243" t="s">
        <v>403</v>
      </c>
      <c r="B91" s="235"/>
      <c r="C91" s="78" t="s">
        <v>89</v>
      </c>
    </row>
    <row r="92" spans="1:3" ht="9.9499999999999993" customHeight="1">
      <c r="A92" s="236"/>
      <c r="B92" s="239"/>
      <c r="C92" s="233"/>
    </row>
    <row r="93" spans="1:3" ht="18.75">
      <c r="A93" s="231" t="s">
        <v>85</v>
      </c>
      <c r="B93" s="232"/>
      <c r="C93" s="233" t="s">
        <v>406</v>
      </c>
    </row>
    <row r="94" spans="1:3" ht="30">
      <c r="A94" s="243" t="s">
        <v>405</v>
      </c>
      <c r="B94" s="235"/>
      <c r="C94" s="78" t="s">
        <v>90</v>
      </c>
    </row>
    <row r="95" spans="1:3" ht="9.6" customHeight="1"/>
    <row r="96" spans="1:3" ht="18.75">
      <c r="A96" s="231" t="s">
        <v>96</v>
      </c>
      <c r="B96" s="232"/>
      <c r="C96" s="233" t="s">
        <v>180</v>
      </c>
    </row>
    <row r="97" spans="1:3" ht="75">
      <c r="A97" s="243" t="s">
        <v>411</v>
      </c>
      <c r="B97" s="235"/>
      <c r="C97" s="78" t="s">
        <v>412</v>
      </c>
    </row>
    <row r="98" spans="1:3" ht="9.6" customHeight="1">
      <c r="A98" s="236"/>
      <c r="B98" s="239"/>
      <c r="C98" s="233"/>
    </row>
    <row r="99" spans="1:3" ht="18.75">
      <c r="A99" s="231" t="s">
        <v>97</v>
      </c>
      <c r="B99" s="232"/>
      <c r="C99" s="233" t="s">
        <v>413</v>
      </c>
    </row>
    <row r="100" spans="1:3" ht="18">
      <c r="A100" s="243" t="s">
        <v>418</v>
      </c>
      <c r="B100" s="235"/>
      <c r="C100" s="78" t="s">
        <v>414</v>
      </c>
    </row>
    <row r="101" spans="1:3" ht="9.6" customHeight="1">
      <c r="A101" s="236"/>
      <c r="B101" s="239"/>
      <c r="C101" s="233"/>
    </row>
    <row r="102" spans="1:3" ht="18.75">
      <c r="A102" s="231" t="s">
        <v>98</v>
      </c>
      <c r="B102" s="232"/>
      <c r="C102" s="233" t="s">
        <v>416</v>
      </c>
    </row>
    <row r="103" spans="1:3" ht="66" customHeight="1">
      <c r="A103" s="243" t="s">
        <v>415</v>
      </c>
      <c r="B103" s="235"/>
      <c r="C103" s="78" t="s">
        <v>417</v>
      </c>
    </row>
    <row r="104" spans="1:3" ht="9.9499999999999993" customHeight="1">
      <c r="A104" s="236"/>
      <c r="B104" s="239"/>
      <c r="C104" s="233"/>
    </row>
    <row r="105" spans="1:3" ht="18.75">
      <c r="A105" s="231" t="s">
        <v>100</v>
      </c>
      <c r="B105" s="232"/>
      <c r="C105" s="233" t="s">
        <v>420</v>
      </c>
    </row>
    <row r="106" spans="1:3" ht="80.25" customHeight="1">
      <c r="A106" s="243" t="s">
        <v>419</v>
      </c>
      <c r="B106" s="235"/>
      <c r="C106" s="78" t="s">
        <v>92</v>
      </c>
    </row>
    <row r="107" spans="1:3" ht="9.9499999999999993" customHeight="1">
      <c r="A107" s="236"/>
      <c r="B107" s="239"/>
      <c r="C107" s="233"/>
    </row>
    <row r="108" spans="1:3" ht="18.75">
      <c r="A108" s="231" t="s">
        <v>101</v>
      </c>
      <c r="B108" s="232"/>
      <c r="C108" s="233" t="s">
        <v>421</v>
      </c>
    </row>
    <row r="109" spans="1:3" ht="76.5">
      <c r="A109" s="243" t="s">
        <v>99</v>
      </c>
      <c r="B109" s="235"/>
      <c r="C109" s="78" t="s">
        <v>93</v>
      </c>
    </row>
    <row r="110" spans="1:3" ht="9.9499999999999993" customHeight="1">
      <c r="A110" s="236"/>
      <c r="B110" s="239"/>
      <c r="C110" s="233"/>
    </row>
    <row r="111" spans="1:3" ht="18.75">
      <c r="A111" s="231" t="s">
        <v>102</v>
      </c>
      <c r="B111" s="232"/>
      <c r="C111" s="233" t="s">
        <v>422</v>
      </c>
    </row>
    <row r="112" spans="1:3" ht="120">
      <c r="A112" s="234" t="s">
        <v>103</v>
      </c>
      <c r="B112" s="235"/>
      <c r="C112" s="78" t="s">
        <v>94</v>
      </c>
    </row>
    <row r="113" spans="1:3" ht="9.9499999999999993" customHeight="1">
      <c r="A113" s="236"/>
      <c r="B113" s="239"/>
      <c r="C113" s="233"/>
    </row>
    <row r="114" spans="1:3" ht="18.75">
      <c r="A114" s="231" t="s">
        <v>104</v>
      </c>
      <c r="B114" s="232"/>
      <c r="C114" s="233" t="s">
        <v>424</v>
      </c>
    </row>
    <row r="115" spans="1:3" ht="63.75">
      <c r="A115" s="243" t="s">
        <v>423</v>
      </c>
      <c r="B115" s="235"/>
      <c r="C115" s="78" t="s">
        <v>425</v>
      </c>
    </row>
    <row r="116" spans="1:3" ht="9.9499999999999993" customHeight="1">
      <c r="A116" s="236"/>
      <c r="B116" s="239"/>
      <c r="C116" s="233"/>
    </row>
    <row r="117" spans="1:3" ht="18.75">
      <c r="A117" s="231" t="s">
        <v>105</v>
      </c>
      <c r="B117" s="232"/>
      <c r="C117" s="233" t="s">
        <v>426</v>
      </c>
    </row>
    <row r="118" spans="1:3" ht="76.5">
      <c r="A118" s="234" t="s">
        <v>106</v>
      </c>
      <c r="B118" s="235"/>
      <c r="C118" s="78" t="s">
        <v>95</v>
      </c>
    </row>
    <row r="119" spans="1:3" ht="9.9499999999999993" customHeight="1">
      <c r="A119" s="236"/>
      <c r="B119" s="239"/>
      <c r="C119" s="233"/>
    </row>
    <row r="120" spans="1:3" ht="18.75">
      <c r="A120" s="231" t="s">
        <v>340</v>
      </c>
      <c r="B120" s="232"/>
      <c r="C120" s="233" t="s">
        <v>427</v>
      </c>
    </row>
    <row r="121" spans="1:3" ht="51">
      <c r="A121" s="243" t="s">
        <v>428</v>
      </c>
      <c r="B121" s="235"/>
      <c r="C121" s="78" t="s">
        <v>429</v>
      </c>
    </row>
    <row r="122" spans="1:3" ht="9.9499999999999993" customHeight="1">
      <c r="A122" s="236"/>
      <c r="B122" s="239"/>
      <c r="C122" s="233"/>
    </row>
    <row r="123" spans="1:3" ht="18.75">
      <c r="A123" s="231" t="s">
        <v>119</v>
      </c>
      <c r="B123" s="232"/>
      <c r="C123" s="233" t="s">
        <v>190</v>
      </c>
    </row>
    <row r="124" spans="1:3" ht="41.25" customHeight="1">
      <c r="A124" s="243" t="s">
        <v>430</v>
      </c>
      <c r="B124" s="235"/>
      <c r="C124" s="78" t="s">
        <v>431</v>
      </c>
    </row>
    <row r="125" spans="1:3" ht="9.9499999999999993" customHeight="1">
      <c r="A125" s="236"/>
      <c r="B125" s="239"/>
      <c r="C125" s="233"/>
    </row>
    <row r="126" spans="1:3" ht="18.75">
      <c r="A126" s="231" t="s">
        <v>120</v>
      </c>
      <c r="B126" s="232"/>
      <c r="C126" s="233" t="s">
        <v>126</v>
      </c>
    </row>
    <row r="127" spans="1:3" ht="30">
      <c r="A127" s="234" t="s">
        <v>121</v>
      </c>
      <c r="B127" s="235"/>
      <c r="C127" s="78" t="s">
        <v>116</v>
      </c>
    </row>
    <row r="128" spans="1:3" ht="9.9499999999999993" customHeight="1">
      <c r="A128" s="236"/>
      <c r="B128" s="239"/>
      <c r="C128" s="233"/>
    </row>
    <row r="129" spans="1:3" ht="18.75">
      <c r="A129" s="231" t="s">
        <v>122</v>
      </c>
      <c r="B129" s="232"/>
      <c r="C129" s="233" t="s">
        <v>432</v>
      </c>
    </row>
    <row r="130" spans="1:3" ht="30">
      <c r="A130" s="234" t="s">
        <v>123</v>
      </c>
      <c r="B130" s="235"/>
      <c r="C130" s="78" t="s">
        <v>117</v>
      </c>
    </row>
    <row r="131" spans="1:3" ht="9.9499999999999993" customHeight="1">
      <c r="A131" s="236"/>
      <c r="B131" s="239"/>
      <c r="C131" s="233"/>
    </row>
    <row r="132" spans="1:3" ht="18.75">
      <c r="A132" s="231" t="s">
        <v>124</v>
      </c>
      <c r="B132" s="232"/>
      <c r="C132" s="233" t="s">
        <v>433</v>
      </c>
    </row>
    <row r="133" spans="1:3" ht="30">
      <c r="A133" s="234" t="s">
        <v>125</v>
      </c>
      <c r="B133" s="235"/>
      <c r="C133" s="78" t="s">
        <v>118</v>
      </c>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7" manualBreakCount="7">
    <brk id="19" max="2" man="1"/>
    <brk id="38" max="2" man="1"/>
    <brk id="55" max="2" man="1"/>
    <brk id="88" max="2" man="1"/>
    <brk id="103" max="2" man="1"/>
    <brk id="112" max="2" man="1"/>
    <brk id="124"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showGridLines="0" rightToLeft="1" zoomScaleNormal="100" zoomScaleSheetLayoutView="100" workbookViewId="0">
      <selection activeCell="D1" sqref="D1"/>
    </sheetView>
  </sheetViews>
  <sheetFormatPr defaultColWidth="9.140625" defaultRowHeight="15"/>
  <cols>
    <col min="1" max="1" width="65.7109375" style="23" customWidth="1"/>
    <col min="2" max="2" width="4.7109375" style="23" customWidth="1"/>
    <col min="3" max="3" width="65.7109375" style="23" customWidth="1"/>
    <col min="4" max="9" width="8.7109375" style="23" customWidth="1"/>
    <col min="10" max="18" width="10.7109375" style="23" customWidth="1"/>
    <col min="19" max="16384" width="9.140625" style="23"/>
  </cols>
  <sheetData>
    <row r="1" spans="1:3" ht="20.100000000000001" customHeight="1">
      <c r="A1" s="83" t="s">
        <v>4</v>
      </c>
      <c r="B1" s="81" t="s">
        <v>5</v>
      </c>
      <c r="C1" s="84" t="s">
        <v>6</v>
      </c>
    </row>
    <row r="2" spans="1:3" ht="20.100000000000001" customHeight="1">
      <c r="A2" s="86" t="str">
        <f>'T1'!B1</f>
        <v>موارد المياه العذبة المتجددة</v>
      </c>
      <c r="B2" s="82">
        <v>1</v>
      </c>
      <c r="C2" s="85" t="str">
        <f>'T1'!B2</f>
        <v xml:space="preserve">Renewable Freshwater Resources </v>
      </c>
    </row>
    <row r="3" spans="1:3" ht="20.100000000000001" customHeight="1">
      <c r="A3" s="86" t="str">
        <f>'T2'!B1</f>
        <v>استخراج المياه العذبة واستخدامها</v>
      </c>
      <c r="B3" s="82">
        <v>2</v>
      </c>
      <c r="C3" s="85" t="str">
        <f>'T2'!B2</f>
        <v xml:space="preserve">Renewable Freshwater Resources </v>
      </c>
    </row>
    <row r="4" spans="1:3" ht="20.100000000000001" customHeight="1">
      <c r="A4" s="86" t="str">
        <f>'T3'!B1</f>
        <v xml:space="preserve">صناعة إمدادات المياه </v>
      </c>
      <c r="B4" s="82">
        <v>3</v>
      </c>
      <c r="C4" s="85" t="str">
        <f>'T3'!B2</f>
        <v>Water Supply Industry</v>
      </c>
    </row>
    <row r="5" spans="1:3" ht="20.100000000000001" customHeight="1">
      <c r="A5" s="86" t="str">
        <f>'T4'!B1</f>
        <v>إنتاج المياه العادمة ومعالجتها</v>
      </c>
      <c r="B5" s="82">
        <v>4</v>
      </c>
      <c r="C5" s="85" t="str">
        <f>'T4'!B2</f>
        <v>Wastewater Generation and Treatment</v>
      </c>
    </row>
    <row r="6" spans="1:3" ht="20.100000000000001" customHeight="1">
      <c r="A6" s="86" t="str">
        <f>'T5'!B1</f>
        <v>السكان الموصولون بمعالجة المياه العادمة</v>
      </c>
      <c r="B6" s="82">
        <v>5</v>
      </c>
      <c r="C6" s="85" t="str">
        <f>'T5'!B2</f>
        <v>Population Connected to Wastewater Treatment</v>
      </c>
    </row>
    <row r="7" spans="1:3" ht="20.100000000000001" customHeight="1">
      <c r="A7" s="86" t="str">
        <f>'T6'!B1</f>
        <v xml:space="preserve">البنية التحتية لقطاع المياه </v>
      </c>
      <c r="B7" s="82">
        <v>6</v>
      </c>
      <c r="C7" s="85" t="str">
        <f>'T6'!B2</f>
        <v xml:space="preserve">Water Sector Infrastructure </v>
      </c>
    </row>
  </sheetData>
  <hyperlinks>
    <hyperlink ref="B3" location="'T2'!Print_Area" display="'T2'!Print_Area" xr:uid="{00000000-0004-0000-0300-000001000000}"/>
    <hyperlink ref="B4" location="'T3'!Print_Area" display="'T3'!Print_Area" xr:uid="{00000000-0004-0000-0300-000002000000}"/>
    <hyperlink ref="B5" location="'T4'!Print_Area" display="'T4'!Print_Area" xr:uid="{0A755001-CEA8-4AD6-9C2A-C8F98E16BD0C}"/>
    <hyperlink ref="B6" location="'T5'!Print_Area" display="'T5'!Print_Area" xr:uid="{76F9943A-7238-47F3-B725-A937B7E25358}"/>
    <hyperlink ref="B7" location="'T6'!Print_Area" display="'T6'!Print_Area" xr:uid="{F7DBDB46-AF40-9F49-A6EF-D8CEFC0C853F}"/>
    <hyperlink ref="B2" location="'T1'!Print_Area" display="'T1'!Print_Area" xr:uid="{00000000-0004-0000-0300-000000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20"/>
  <sheetViews>
    <sheetView showGridLines="0" rightToLeft="1" zoomScaleNormal="100" zoomScaleSheetLayoutView="100" workbookViewId="0">
      <selection activeCell="D1" sqref="D1"/>
    </sheetView>
  </sheetViews>
  <sheetFormatPr defaultColWidth="8.85546875" defaultRowHeight="15"/>
  <cols>
    <col min="1" max="1" width="65.7109375" customWidth="1"/>
    <col min="2" max="2" width="4.7109375" customWidth="1"/>
    <col min="3" max="3" width="65.7109375" customWidth="1"/>
    <col min="4" max="9" width="8.7109375" customWidth="1"/>
    <col min="10" max="18" width="10.7109375" customWidth="1"/>
  </cols>
  <sheetData>
    <row r="1" spans="1:3" s="23" customFormat="1" ht="20.100000000000001" customHeight="1">
      <c r="A1" s="83" t="s">
        <v>7</v>
      </c>
      <c r="B1" s="81" t="s">
        <v>5</v>
      </c>
      <c r="C1" s="84" t="s">
        <v>8</v>
      </c>
    </row>
    <row r="2" spans="1:3" s="23" customFormat="1" ht="20.100000000000001" customHeight="1">
      <c r="A2" s="86" t="str">
        <f>'F1'!A2</f>
        <v>موارد المياه العذبة المتجددة (مليون متر مكعب في السنة)</v>
      </c>
      <c r="B2" s="82">
        <v>1</v>
      </c>
      <c r="C2" s="85" t="str">
        <f>'F1'!A3</f>
        <v xml:space="preserve"> Renewable Freshwater Resources (Million Cubic Meter Per Year)</v>
      </c>
    </row>
    <row r="3" spans="1:3" s="23" customFormat="1" ht="20.100000000000001" customHeight="1">
      <c r="A3" s="86" t="str">
        <f>'F2'!A2</f>
        <v>المياه الجوفية العذبة المستخرجة (مليون متر مكعب في السنة) - 2021</v>
      </c>
      <c r="B3" s="82">
        <v>2</v>
      </c>
      <c r="C3" s="85" t="str">
        <f>'F2'!A3</f>
        <v>Fresh Groundwater Abstracted (Million Cubic Meter Per Year) - 2021</v>
      </c>
    </row>
    <row r="4" spans="1:3" s="23" customFormat="1" ht="20.100000000000001" customHeight="1">
      <c r="A4" s="86" t="str">
        <f>'F2'!A24</f>
        <v>صافي المياه العذبة المستخرجة (مليون متر مكعب في السنة) - 2021</v>
      </c>
      <c r="B4" s="82">
        <v>3</v>
      </c>
      <c r="C4" s="85" t="str">
        <f>'F2'!A25</f>
        <v>Net Freshwater Abstracted (Million Cubic Meter Per Year) - 2021</v>
      </c>
    </row>
    <row r="5" spans="1:3" s="23" customFormat="1" ht="20.100000000000001" customHeight="1">
      <c r="A5" s="86" t="str">
        <f>'F2'!A47</f>
        <v>إجمالي المياه العذبة المتاحة للاستخدام (مليون متر مكعب في السنة)</v>
      </c>
      <c r="B5" s="82">
        <v>4</v>
      </c>
      <c r="C5" s="85" t="str">
        <f>'F2'!A48</f>
        <v>Total Water Available For Use (Million Cubic Meter Per Year)</v>
      </c>
    </row>
    <row r="6" spans="1:3" s="23" customFormat="1" ht="20.100000000000001" customHeight="1">
      <c r="A6" s="86" t="str">
        <f>'F2'!A70</f>
        <v>استخدام المياه العذبة حسب القطاع (مليون متر مكعب في السنة) - 2021</v>
      </c>
      <c r="B6" s="82">
        <v>5</v>
      </c>
      <c r="C6" s="85" t="str">
        <f>'F2'!A71</f>
        <v>Freshwater Use by Sector (Million Cubic Meter Per Year) - 2021</v>
      </c>
    </row>
    <row r="7" spans="1:3" s="23" customFormat="1" ht="30" customHeight="1">
      <c r="A7" s="86" t="str">
        <f>'F3'!A2</f>
        <v>صافي المياه العذبة التي توفرها صناعة إمدادات المياه (مليون متر مكعب في السنة) - 2021</v>
      </c>
      <c r="B7" s="82">
        <v>6</v>
      </c>
      <c r="C7" s="230" t="str">
        <f>'F3'!A3</f>
        <v>Net Freshwater Supplied by Water Supply Industry (Million Cubic Meter Per Year) - 2021</v>
      </c>
    </row>
    <row r="8" spans="1:3" s="23" customFormat="1" ht="20.100000000000001" customHeight="1">
      <c r="A8" s="86" t="str">
        <f>'F3'!A25</f>
        <v>نسبة السكان الذين يحصلون على المياه من صناعة إمدادات المياه (%)</v>
      </c>
      <c r="B8" s="82">
        <v>7</v>
      </c>
      <c r="C8" s="85" t="str">
        <f>'F3'!A26</f>
        <v>Percentage of Population Supplied by Water Supply Industry (%)</v>
      </c>
    </row>
    <row r="9" spans="1:3" s="23" customFormat="1" ht="20.100000000000001" customHeight="1">
      <c r="A9" s="86" t="str">
        <f>'F4'!A2</f>
        <v>حجم المياه العادمة (ألف متر مكعب يومياً)</v>
      </c>
      <c r="B9" s="82">
        <v>8</v>
      </c>
      <c r="C9" s="85" t="str">
        <f>'F4'!A3</f>
        <v>Volume of Wastewater (1,000 Cubic Meter Per Day)</v>
      </c>
    </row>
    <row r="10" spans="1:3" s="229" customFormat="1" ht="30" customHeight="1">
      <c r="A10" s="227" t="str">
        <f>'F4'!A25</f>
        <v>المياه العادمة المعالجة في محطات الحضر حسب نوع المعالجة (ألف متر مكعب يومياً) - 2021</v>
      </c>
      <c r="B10" s="228">
        <v>9</v>
      </c>
      <c r="C10" s="230" t="str">
        <f>'F4'!A26</f>
        <v>Wastewater Treated in Urban Plant by Type of Treatment (1,000 Cubic Meter Per Day) - 2021</v>
      </c>
    </row>
    <row r="11" spans="1:3" s="229" customFormat="1" ht="30" customHeight="1">
      <c r="A11" s="227" t="str">
        <f>'F4'!A48</f>
        <v>المياه العادمة المعالجة في المحطات الأخرى حسب نوع المعالجة (ألف متر مكعب يومياً) - 2021</v>
      </c>
      <c r="B11" s="228">
        <v>10</v>
      </c>
      <c r="C11" s="230" t="str">
        <f>'F4'!A49</f>
        <v>Wastewater Treated in Other Plants by Type of Treatment (1,000 Cubic Meter Per Day) - 2021</v>
      </c>
    </row>
    <row r="12" spans="1:3" s="23" customFormat="1" ht="20.100000000000001" customHeight="1">
      <c r="A12" s="86" t="str">
        <f>'F4'!A71</f>
        <v>إنتاج حمأة الغائط (ألف متر مكعب يومياً)</v>
      </c>
      <c r="B12" s="82">
        <v>11</v>
      </c>
      <c r="C12" s="85" t="str">
        <f>'F4'!A72</f>
        <v>Sewage Sludge Production (1,000 Cubic Meter Per Day)</v>
      </c>
    </row>
    <row r="13" spans="1:3" s="23" customFormat="1" ht="20.100000000000001" customHeight="1">
      <c r="A13" s="86" t="str">
        <f>'F5'!A2</f>
        <v>نسبة السكان الذين يستفيدون من الإدارة السليمة لخدمات الصرف الصحي (%)</v>
      </c>
      <c r="B13" s="82">
        <v>12</v>
      </c>
      <c r="C13" s="85" t="str">
        <f>'F5'!A3</f>
        <v>Proportion of Population Using Safely Managed Sanitation Services (%)</v>
      </c>
    </row>
    <row r="14" spans="1:3" s="23" customFormat="1" ht="20.100000000000001" customHeight="1">
      <c r="A14" s="86" t="str">
        <f>'F6'!A2</f>
        <v xml:space="preserve">عدد محطات معالجة المياه العادمة </v>
      </c>
      <c r="B14" s="82">
        <v>13</v>
      </c>
      <c r="C14" s="85" t="str">
        <f>'F6'!A3</f>
        <v>Number of Wastewater Treatment Plants</v>
      </c>
    </row>
    <row r="15" spans="1:3" s="23" customFormat="1" ht="20.100000000000001" customHeight="1">
      <c r="A15" s="86" t="str">
        <f>'F6'!A24</f>
        <v>سعة تصميم محطات معالجة المياه العادمة (1,000متر مكعب / يوم)</v>
      </c>
      <c r="B15" s="82">
        <v>14</v>
      </c>
      <c r="C15" s="85" t="str">
        <f>'F6'!A25</f>
        <v>Design Capacity of Wastewater Treatment Plants (1,000 Cubic Meter Per Day)</v>
      </c>
    </row>
    <row r="16" spans="1:3" s="23" customFormat="1" ht="20.100000000000001" customHeight="1">
      <c r="A16" s="86" t="str">
        <f>'F6'!A47</f>
        <v xml:space="preserve">عدد محطات تحلية المياه </v>
      </c>
      <c r="B16" s="82">
        <v>15</v>
      </c>
      <c r="C16" s="85" t="str">
        <f>'F6'!A48</f>
        <v xml:space="preserve">Number of Desalination Stations </v>
      </c>
    </row>
    <row r="17" spans="1:3" s="23" customFormat="1" ht="20.100000000000001" customHeight="1">
      <c r="A17" s="86" t="str">
        <f>'F6'!A70</f>
        <v>سعة تصميم محطات تحلية المياه (1,000متر مكعب / يوم)</v>
      </c>
      <c r="B17" s="82">
        <v>16</v>
      </c>
      <c r="C17" s="85" t="str">
        <f>'F6'!A71</f>
        <v>Design Capacity of Desalination Stations (1,000 Cubic Meter Per Day)</v>
      </c>
    </row>
    <row r="18" spans="1:3">
      <c r="B18" s="181"/>
    </row>
    <row r="19" spans="1:3">
      <c r="B19" s="181"/>
    </row>
    <row r="20" spans="1:3">
      <c r="B20" s="181"/>
    </row>
  </sheetData>
  <hyperlinks>
    <hyperlink ref="B17" location="'F6'!A93:L116" display="'F6'!A93:L116" xr:uid="{0438857C-AE2D-0C47-942B-1B69BB39A5A5}"/>
    <hyperlink ref="B16" location="'F6'!A47:L69" display="'F6'!A47:L69" xr:uid="{2BCE5E3A-EC17-FC43-9404-BA9DB9009776}"/>
    <hyperlink ref="B15" location="'F6'!A24:L46" display="'F6'!A24:L46" xr:uid="{EC047354-E6C7-1644-BEFE-0488C5F3054B}"/>
    <hyperlink ref="B14" location="'F6'!A1:L23" display="'F6'!A1:L23" xr:uid="{EDA08103-38CB-E344-91B7-173622EDAC87}"/>
    <hyperlink ref="B13" location="'F5'!A1:L23" display="'F5'!A1:L23" xr:uid="{00000000-0004-0000-0400-00000D000000}"/>
    <hyperlink ref="B12" location="'F4'!A93:L116" display="'F4'!A93:L116" xr:uid="{00000000-0004-0000-0400-00000C000000}"/>
    <hyperlink ref="B11" location="'F4'!A70:L92" display="'F4'!A70:L92" xr:uid="{00000000-0004-0000-0400-00000B000000}"/>
    <hyperlink ref="B10" location="'F4'!A47:L69" display="'F4'!A47:L69" xr:uid="{00000000-0004-0000-0400-00000A000000}"/>
    <hyperlink ref="B9" location="'F4'!A24:L46" display="'F4'!A24:L46" xr:uid="{00000000-0004-0000-0400-000009000000}"/>
    <hyperlink ref="B3" location="'F2'!A1:L23" display="'F2'!A1:L23" xr:uid="{00000000-0004-0000-0400-000007000000}"/>
    <hyperlink ref="B8" location="'F3'!A47:L69" display="'F3'!A47:L69" xr:uid="{00000000-0004-0000-0400-000006000000}"/>
    <hyperlink ref="B7" location="'F3'!A24:L46" display="'F3'!A24:L46" xr:uid="{00000000-0004-0000-0400-000005000000}"/>
    <hyperlink ref="B6" location="'F2'!A70:L92" display="'F2'!A70:L92" xr:uid="{00000000-0004-0000-0400-000003000000}"/>
    <hyperlink ref="B5" location="'F2'!A47:L69" display="'F2'!A47:L69" xr:uid="{00000000-0004-0000-0400-000002000000}"/>
    <hyperlink ref="B4" location="'F2'!A24:L46" display="'F2'!A24:L46" xr:uid="{00000000-0004-0000-0400-000001000000}"/>
    <hyperlink ref="B2" location="'F1'!A1:L23" display="'F1'!A1:L23" xr:uid="{00000000-0004-0000-0400-000000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48544"/>
  <sheetViews>
    <sheetView showGridLines="0" rightToLeft="1" tabSelected="1" zoomScaleNormal="100" zoomScaleSheetLayoutView="100" workbookViewId="0">
      <selection activeCell="J1" sqref="J1"/>
    </sheetView>
  </sheetViews>
  <sheetFormatPr defaultColWidth="8.85546875" defaultRowHeight="15"/>
  <cols>
    <col min="1" max="1" width="30.7109375" customWidth="1"/>
    <col min="2" max="2" width="14.7109375" customWidth="1"/>
    <col min="3" max="7" width="6.7109375" customWidth="1"/>
    <col min="8" max="8" width="14.7109375" customWidth="1"/>
    <col min="9" max="9" width="30.7109375" customWidth="1"/>
    <col min="10" max="14" width="8.7109375" customWidth="1"/>
    <col min="15" max="23" width="10.7109375" customWidth="1"/>
  </cols>
  <sheetData>
    <row r="1" spans="1:18" s="35" customFormat="1" ht="23.1" customHeight="1">
      <c r="A1" s="248" t="s">
        <v>9</v>
      </c>
      <c r="B1" s="36" t="s">
        <v>27</v>
      </c>
      <c r="C1" s="34"/>
      <c r="D1" s="34"/>
      <c r="E1" s="34"/>
      <c r="F1" s="34"/>
      <c r="G1" s="34"/>
      <c r="H1" s="34"/>
      <c r="I1" s="249" t="s">
        <v>260</v>
      </c>
      <c r="M1"/>
      <c r="N1"/>
      <c r="O1"/>
      <c r="P1"/>
      <c r="Q1"/>
      <c r="R1"/>
    </row>
    <row r="2" spans="1:18" s="35" customFormat="1" ht="18" customHeight="1">
      <c r="A2" s="248"/>
      <c r="B2" s="87" t="s">
        <v>36</v>
      </c>
      <c r="C2" s="24"/>
      <c r="D2" s="24"/>
      <c r="E2" s="24"/>
      <c r="F2" s="24"/>
      <c r="G2" s="24"/>
      <c r="H2" s="24"/>
      <c r="I2" s="249"/>
      <c r="M2" s="21"/>
      <c r="N2"/>
      <c r="O2"/>
      <c r="P2"/>
      <c r="Q2"/>
      <c r="R2"/>
    </row>
    <row r="3" spans="1:18" s="23" customFormat="1" ht="18" customHeight="1">
      <c r="C3" s="25"/>
      <c r="D3" s="25"/>
      <c r="E3" s="25"/>
      <c r="F3" s="25"/>
      <c r="G3" s="25"/>
      <c r="H3" s="25"/>
      <c r="M3" s="21"/>
      <c r="N3"/>
      <c r="O3"/>
      <c r="P3"/>
      <c r="Q3"/>
      <c r="R3"/>
    </row>
    <row r="4" spans="1:18" s="23" customFormat="1" ht="21.75" customHeight="1">
      <c r="A4" s="37"/>
      <c r="B4" s="27"/>
      <c r="C4" s="26" t="s">
        <v>11</v>
      </c>
      <c r="D4" s="38"/>
      <c r="E4" s="38"/>
      <c r="F4" s="38"/>
      <c r="G4" s="39" t="s">
        <v>12</v>
      </c>
      <c r="H4" s="40"/>
      <c r="I4" s="41"/>
    </row>
    <row r="5" spans="1:18" s="23" customFormat="1" ht="15" customHeight="1">
      <c r="A5" s="28" t="s">
        <v>15</v>
      </c>
      <c r="B5" s="29" t="s">
        <v>16</v>
      </c>
      <c r="C5" s="106">
        <v>2017</v>
      </c>
      <c r="D5" s="106">
        <v>2018</v>
      </c>
      <c r="E5" s="106">
        <v>2019</v>
      </c>
      <c r="F5" s="106">
        <v>2020</v>
      </c>
      <c r="G5" s="100">
        <v>2021</v>
      </c>
      <c r="H5" s="105" t="s">
        <v>17</v>
      </c>
      <c r="I5" s="43" t="s">
        <v>18</v>
      </c>
    </row>
    <row r="6" spans="1:18" s="7" customFormat="1" ht="32.1" customHeight="1">
      <c r="A6" s="101" t="s">
        <v>26</v>
      </c>
      <c r="B6" s="190" t="s">
        <v>35</v>
      </c>
      <c r="C6" s="183">
        <v>105.9</v>
      </c>
      <c r="D6" s="183">
        <v>49.7</v>
      </c>
      <c r="E6" s="183">
        <v>67.8</v>
      </c>
      <c r="F6" s="183">
        <v>39.700000000000003</v>
      </c>
      <c r="G6" s="184">
        <v>10.5</v>
      </c>
      <c r="H6" s="193" t="s">
        <v>261</v>
      </c>
      <c r="I6" s="185" t="s">
        <v>34</v>
      </c>
    </row>
    <row r="7" spans="1:18" s="7" customFormat="1" ht="32.1" customHeight="1">
      <c r="A7" s="102" t="s">
        <v>346</v>
      </c>
      <c r="B7" s="191" t="s">
        <v>35</v>
      </c>
      <c r="C7" s="186">
        <v>68.900000000000006</v>
      </c>
      <c r="D7" s="186">
        <v>67.400000000000006</v>
      </c>
      <c r="E7" s="186">
        <v>66</v>
      </c>
      <c r="F7" s="186">
        <v>64.8</v>
      </c>
      <c r="G7" s="186">
        <v>63.7</v>
      </c>
      <c r="H7" s="193" t="s">
        <v>261</v>
      </c>
      <c r="I7" s="187" t="s">
        <v>344</v>
      </c>
    </row>
    <row r="8" spans="1:18" s="7" customFormat="1" ht="32.1" customHeight="1" thickBot="1">
      <c r="A8" s="182" t="s">
        <v>29</v>
      </c>
      <c r="B8" s="192" t="s">
        <v>35</v>
      </c>
      <c r="C8" s="188" t="s">
        <v>164</v>
      </c>
      <c r="D8" s="188" t="s">
        <v>164</v>
      </c>
      <c r="E8" s="188" t="s">
        <v>164</v>
      </c>
      <c r="F8" s="188" t="s">
        <v>164</v>
      </c>
      <c r="G8" s="188" t="s">
        <v>164</v>
      </c>
      <c r="H8" s="194" t="s">
        <v>261</v>
      </c>
      <c r="I8" s="189" t="s">
        <v>148</v>
      </c>
    </row>
    <row r="9" spans="1:18" s="198" customFormat="1" ht="18" customHeight="1" thickTop="1">
      <c r="A9" s="240" t="s">
        <v>347</v>
      </c>
      <c r="B9" s="195"/>
      <c r="C9" s="196"/>
      <c r="D9" s="196"/>
      <c r="E9" s="196"/>
      <c r="F9" s="196"/>
      <c r="G9" s="196"/>
      <c r="H9" s="196"/>
      <c r="I9" s="197" t="s">
        <v>345</v>
      </c>
    </row>
    <row r="10" spans="1:18" s="198" customFormat="1" ht="18" customHeight="1">
      <c r="A10" s="195" t="s">
        <v>166</v>
      </c>
      <c r="B10" s="195"/>
      <c r="C10" s="196"/>
      <c r="D10" s="196"/>
      <c r="E10" s="196"/>
      <c r="F10" s="196"/>
      <c r="G10" s="196"/>
      <c r="H10" s="196"/>
      <c r="I10" s="197" t="s">
        <v>165</v>
      </c>
    </row>
    <row r="11" spans="1:18" s="23" customFormat="1" ht="21" customHeight="1">
      <c r="A11" s="32" t="s">
        <v>270</v>
      </c>
      <c r="B11" s="32"/>
      <c r="C11" s="33"/>
      <c r="D11" s="33"/>
      <c r="E11" s="33"/>
      <c r="F11" s="33"/>
      <c r="G11" s="33"/>
      <c r="H11" s="33"/>
      <c r="I11" s="31" t="s">
        <v>442</v>
      </c>
    </row>
    <row r="12" spans="1:18" ht="8.1" customHeight="1">
      <c r="A12" s="2"/>
      <c r="B12" s="6"/>
      <c r="C12" s="6"/>
      <c r="D12" s="6"/>
      <c r="E12" s="6"/>
      <c r="F12" s="6"/>
      <c r="G12" s="6"/>
      <c r="H12" s="6"/>
      <c r="I12" s="3"/>
    </row>
    <row r="16" spans="1:18">
      <c r="A16" s="21"/>
    </row>
    <row r="17" spans="1:1">
      <c r="A17" s="21"/>
    </row>
    <row r="18" spans="1:1">
      <c r="A18" s="21"/>
    </row>
    <row r="19" spans="1:1">
      <c r="A19" s="21"/>
    </row>
    <row r="20" spans="1:1">
      <c r="A20" s="21"/>
    </row>
    <row r="1048541" spans="1:5">
      <c r="A1048541" s="16"/>
      <c r="B1048541" s="16"/>
      <c r="C1048541" s="20"/>
      <c r="D1048541" s="16"/>
      <c r="E1048541" s="16"/>
    </row>
    <row r="1048542" spans="1:5">
      <c r="A1048542" s="16"/>
      <c r="B1048542" s="16"/>
      <c r="C1048542" s="20"/>
      <c r="D1048542" s="16"/>
      <c r="E1048542" s="16"/>
    </row>
    <row r="1048543" spans="1:5">
      <c r="A1048543" s="16"/>
      <c r="B1048543" s="16"/>
      <c r="C1048543" s="20"/>
      <c r="D1048543" s="16"/>
      <c r="E1048543" s="16"/>
    </row>
    <row r="1048544" spans="1:5">
      <c r="A1048544" s="16"/>
      <c r="B1048544" s="16"/>
      <c r="C1048544" s="20"/>
      <c r="D1048544" s="16"/>
      <c r="E1048544" s="16"/>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CA6F-F79F-1A46-9D1B-D677AC6A4E0A}">
  <sheetPr>
    <tabColor rgb="FFDACFAA"/>
  </sheetPr>
  <dimension ref="A1:M1048568"/>
  <sheetViews>
    <sheetView showGridLines="0" rightToLeft="1" zoomScaleNormal="100" zoomScaleSheetLayoutView="100" workbookViewId="0">
      <selection activeCell="N1" sqref="N1"/>
    </sheetView>
  </sheetViews>
  <sheetFormatPr defaultColWidth="8.85546875" defaultRowHeight="15"/>
  <cols>
    <col min="1" max="13" width="9.7109375" customWidth="1"/>
    <col min="14" max="18" width="10.7109375" customWidth="1"/>
  </cols>
  <sheetData>
    <row r="1" spans="1:13" s="35" customFormat="1" ht="23.1" customHeight="1">
      <c r="A1" s="88" t="s">
        <v>25</v>
      </c>
      <c r="B1" s="88"/>
      <c r="C1" s="88"/>
      <c r="D1" s="88"/>
      <c r="E1" s="88"/>
      <c r="F1" s="88"/>
      <c r="G1" s="88"/>
      <c r="H1" s="126"/>
      <c r="I1" s="126"/>
      <c r="J1" s="126"/>
      <c r="K1" s="126"/>
      <c r="L1" s="126"/>
      <c r="M1" s="126"/>
    </row>
    <row r="2" spans="1:13" s="35" customFormat="1" ht="18" customHeight="1">
      <c r="A2" s="199" t="s">
        <v>263</v>
      </c>
      <c r="B2" s="51"/>
      <c r="C2" s="51"/>
      <c r="D2" s="51"/>
      <c r="E2" s="51"/>
      <c r="F2" s="51"/>
      <c r="G2" s="51"/>
      <c r="H2" s="126"/>
      <c r="I2" s="126"/>
      <c r="J2" s="126"/>
      <c r="K2" s="126"/>
      <c r="L2" s="126"/>
      <c r="M2" s="126"/>
    </row>
    <row r="3" spans="1:13" s="23" customFormat="1" ht="18" customHeight="1">
      <c r="A3" s="15" t="s">
        <v>262</v>
      </c>
      <c r="B3" s="15"/>
      <c r="C3" s="15"/>
      <c r="D3" s="15"/>
      <c r="E3" s="15"/>
      <c r="F3" s="15"/>
      <c r="G3" s="15"/>
      <c r="H3" s="127"/>
      <c r="I3" s="127"/>
      <c r="J3" s="127"/>
      <c r="K3" s="127"/>
      <c r="L3" s="127"/>
      <c r="M3" s="127"/>
    </row>
    <row r="4" spans="1:13" s="23" customFormat="1" ht="21.75" customHeight="1"/>
    <row r="5" spans="1:13" s="23" customFormat="1" ht="15" customHeight="1"/>
    <row r="6" spans="1:13" s="7" customFormat="1"/>
    <row r="7" spans="1:13" s="7" customFormat="1"/>
    <row r="8" spans="1:13" s="7" customFormat="1"/>
    <row r="9" spans="1:13" s="7" customFormat="1"/>
    <row r="10" spans="1:13" s="7" customFormat="1"/>
    <row r="11" spans="1:13" ht="8.1" customHeight="1"/>
    <row r="1048540" spans="1:5">
      <c r="A1048540" s="16"/>
      <c r="B1048540" s="16"/>
      <c r="C1048540" s="20"/>
      <c r="D1048540" s="16"/>
      <c r="E1048540" s="16"/>
    </row>
    <row r="1048541" spans="1:5">
      <c r="A1048541" s="16"/>
      <c r="B1048541" s="16"/>
      <c r="C1048541" s="20"/>
      <c r="D1048541" s="16"/>
      <c r="E1048541" s="16"/>
    </row>
    <row r="1048542" spans="1:5">
      <c r="A1048542" s="16"/>
      <c r="B1048542" s="16"/>
      <c r="C1048542" s="20"/>
      <c r="D1048542" s="16"/>
      <c r="E1048542" s="16"/>
    </row>
    <row r="1048543" spans="1:5">
      <c r="A1048543" s="16"/>
      <c r="B1048543" s="16"/>
      <c r="C1048543" s="20"/>
      <c r="D1048543" s="16"/>
      <c r="E1048543" s="16"/>
    </row>
    <row r="1048562" spans="1:6">
      <c r="A1048562" s="21"/>
    </row>
    <row r="1048563" spans="1:6">
      <c r="A1048563" s="21"/>
    </row>
    <row r="1048564" spans="1:6" ht="15" customHeight="1"/>
    <row r="1048565" spans="1:6" ht="15" customHeight="1"/>
    <row r="1048566" spans="1:6" ht="15" customHeight="1">
      <c r="A1048566" s="89"/>
      <c r="B1048566" s="89"/>
      <c r="C1048566" s="89"/>
      <c r="D1048566" s="89"/>
      <c r="E1048566" s="89"/>
      <c r="F1048566" s="89"/>
    </row>
    <row r="1048567" spans="1:6" ht="15" customHeight="1">
      <c r="A1048567" s="104" t="s">
        <v>297</v>
      </c>
    </row>
    <row r="1048568" spans="1:6" ht="15" customHeight="1">
      <c r="A1048568" s="104" t="s">
        <v>298</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A74A-99F0-4BCD-9FB2-1C15B5A8A70C}">
  <dimension ref="A1:S51"/>
  <sheetViews>
    <sheetView showGridLines="0" rightToLeft="1" zoomScaleNormal="100" zoomScaleSheetLayoutView="100" workbookViewId="0">
      <selection activeCell="J1" sqref="J1"/>
    </sheetView>
  </sheetViews>
  <sheetFormatPr defaultColWidth="8.85546875" defaultRowHeight="15"/>
  <cols>
    <col min="1" max="1" width="30.7109375" customWidth="1"/>
    <col min="2" max="2" width="14.7109375" customWidth="1"/>
    <col min="3" max="7" width="7.7109375" customWidth="1"/>
    <col min="8" max="8" width="14.7109375" customWidth="1"/>
    <col min="9" max="9" width="30.7109375" customWidth="1"/>
  </cols>
  <sheetData>
    <row r="1" spans="1:15" ht="23.1" customHeight="1">
      <c r="A1" s="248" t="s">
        <v>10</v>
      </c>
      <c r="B1" s="36" t="s">
        <v>72</v>
      </c>
      <c r="C1" s="14"/>
      <c r="D1" s="14"/>
      <c r="E1" s="14"/>
      <c r="F1" s="14"/>
      <c r="G1" s="14"/>
      <c r="H1" s="14"/>
      <c r="I1" s="249" t="s">
        <v>260</v>
      </c>
    </row>
    <row r="2" spans="1:15" ht="18" customHeight="1">
      <c r="A2" s="248"/>
      <c r="B2" s="87" t="s">
        <v>36</v>
      </c>
      <c r="C2" s="19"/>
      <c r="D2" s="19"/>
      <c r="E2" s="19"/>
      <c r="F2" s="19"/>
      <c r="G2" s="19"/>
      <c r="H2" s="19"/>
      <c r="I2" s="249"/>
      <c r="N2" s="47"/>
      <c r="O2" s="108"/>
    </row>
    <row r="3" spans="1:15" ht="18" customHeight="1">
      <c r="A3" s="4"/>
      <c r="C3" s="1"/>
      <c r="D3" s="1"/>
      <c r="E3" s="1"/>
      <c r="F3" s="1"/>
      <c r="G3" s="1"/>
      <c r="H3" s="1"/>
      <c r="I3" s="5"/>
    </row>
    <row r="4" spans="1:15" ht="21.75" customHeight="1">
      <c r="A4" s="37"/>
      <c r="B4" s="27"/>
      <c r="C4" s="26" t="s">
        <v>11</v>
      </c>
      <c r="D4" s="26"/>
      <c r="E4" s="38"/>
      <c r="F4" s="38"/>
      <c r="G4" s="39" t="s">
        <v>12</v>
      </c>
      <c r="H4" s="40"/>
      <c r="I4" s="41"/>
      <c r="K4" s="21"/>
      <c r="N4" s="110"/>
      <c r="O4" s="94"/>
    </row>
    <row r="5" spans="1:15" ht="15" customHeight="1">
      <c r="A5" s="28" t="s">
        <v>15</v>
      </c>
      <c r="B5" s="29" t="s">
        <v>16</v>
      </c>
      <c r="C5" s="99">
        <v>2017</v>
      </c>
      <c r="D5" s="99">
        <v>2018</v>
      </c>
      <c r="E5" s="99">
        <v>2019</v>
      </c>
      <c r="F5" s="99">
        <v>2020</v>
      </c>
      <c r="G5" s="100">
        <v>2021</v>
      </c>
      <c r="H5" s="42" t="s">
        <v>17</v>
      </c>
      <c r="I5" s="43" t="s">
        <v>18</v>
      </c>
      <c r="K5" s="21"/>
      <c r="N5" s="110"/>
      <c r="O5" s="94"/>
    </row>
    <row r="6" spans="1:15" s="7" customFormat="1" ht="30.95" customHeight="1">
      <c r="A6" s="96" t="s">
        <v>37</v>
      </c>
      <c r="B6" s="204" t="s">
        <v>35</v>
      </c>
      <c r="C6" s="147">
        <v>0</v>
      </c>
      <c r="D6" s="147">
        <v>0</v>
      </c>
      <c r="E6" s="147">
        <v>0</v>
      </c>
      <c r="F6" s="147">
        <v>0</v>
      </c>
      <c r="G6" s="147">
        <v>0</v>
      </c>
      <c r="H6" s="210" t="s">
        <v>261</v>
      </c>
      <c r="I6" s="98" t="s">
        <v>149</v>
      </c>
      <c r="N6" s="110"/>
      <c r="O6" s="94"/>
    </row>
    <row r="7" spans="1:15" s="7" customFormat="1" ht="30.95" customHeight="1">
      <c r="A7" s="49" t="s">
        <v>38</v>
      </c>
      <c r="B7" s="205" t="s">
        <v>35</v>
      </c>
      <c r="C7" s="93">
        <f>C8+C9</f>
        <v>184.7</v>
      </c>
      <c r="D7" s="93">
        <f t="shared" ref="D7:G7" si="0">D8+D9</f>
        <v>179.8</v>
      </c>
      <c r="E7" s="93">
        <f t="shared" si="0"/>
        <v>180.8</v>
      </c>
      <c r="F7" s="93">
        <f t="shared" si="0"/>
        <v>179.8</v>
      </c>
      <c r="G7" s="93">
        <f t="shared" si="0"/>
        <v>176.89999999999998</v>
      </c>
      <c r="H7" s="211" t="s">
        <v>261</v>
      </c>
      <c r="I7" s="50" t="s">
        <v>150</v>
      </c>
      <c r="N7" s="110"/>
      <c r="O7" s="94"/>
    </row>
    <row r="8" spans="1:15" s="7" customFormat="1" ht="24.95" customHeight="1">
      <c r="A8" s="47" t="s">
        <v>73</v>
      </c>
      <c r="B8" s="206"/>
      <c r="C8" s="108">
        <v>103.8</v>
      </c>
      <c r="D8" s="108">
        <v>102.4</v>
      </c>
      <c r="E8" s="108">
        <v>100.5</v>
      </c>
      <c r="F8" s="108">
        <v>98.9</v>
      </c>
      <c r="G8" s="108">
        <v>100.1</v>
      </c>
      <c r="H8" s="92"/>
      <c r="I8" s="44" t="s">
        <v>151</v>
      </c>
      <c r="N8" s="110"/>
      <c r="O8" s="94"/>
    </row>
    <row r="9" spans="1:15" s="7" customFormat="1" ht="24.95" customHeight="1">
      <c r="A9" s="47" t="s">
        <v>74</v>
      </c>
      <c r="B9" s="206"/>
      <c r="C9" s="108">
        <v>80.900000000000006</v>
      </c>
      <c r="D9" s="108">
        <v>77.400000000000006</v>
      </c>
      <c r="E9" s="108">
        <v>80.3</v>
      </c>
      <c r="F9" s="108">
        <v>80.900000000000006</v>
      </c>
      <c r="G9" s="108">
        <v>76.8</v>
      </c>
      <c r="H9" s="92"/>
      <c r="I9" s="44" t="s">
        <v>152</v>
      </c>
    </row>
    <row r="10" spans="1:15" s="7" customFormat="1" ht="30.95" customHeight="1">
      <c r="A10" s="30" t="s">
        <v>388</v>
      </c>
      <c r="B10" s="191" t="s">
        <v>35</v>
      </c>
      <c r="C10" s="148">
        <f>C6+C7</f>
        <v>184.7</v>
      </c>
      <c r="D10" s="148">
        <f t="shared" ref="D10:G10" si="1">D6+D7</f>
        <v>179.8</v>
      </c>
      <c r="E10" s="148">
        <f t="shared" si="1"/>
        <v>180.8</v>
      </c>
      <c r="F10" s="148">
        <f t="shared" si="1"/>
        <v>179.8</v>
      </c>
      <c r="G10" s="148">
        <f t="shared" si="1"/>
        <v>176.89999999999998</v>
      </c>
      <c r="H10" s="212" t="s">
        <v>261</v>
      </c>
      <c r="I10" s="46" t="s">
        <v>389</v>
      </c>
      <c r="N10" s="110"/>
      <c r="O10" s="94"/>
    </row>
    <row r="11" spans="1:15" s="7" customFormat="1" ht="30.95" customHeight="1">
      <c r="A11" s="96" t="s">
        <v>43</v>
      </c>
      <c r="B11" s="204" t="s">
        <v>35</v>
      </c>
      <c r="C11" s="147">
        <v>25.3</v>
      </c>
      <c r="D11" s="147">
        <v>22.6</v>
      </c>
      <c r="E11" s="147">
        <v>23.7</v>
      </c>
      <c r="F11" s="147">
        <v>22.7</v>
      </c>
      <c r="G11" s="147">
        <v>19.3</v>
      </c>
      <c r="H11" s="210" t="s">
        <v>261</v>
      </c>
      <c r="I11" s="98" t="s">
        <v>153</v>
      </c>
      <c r="N11" s="110"/>
      <c r="O11" s="94"/>
    </row>
    <row r="12" spans="1:15" s="7" customFormat="1" ht="30.95" customHeight="1">
      <c r="A12" s="49" t="s">
        <v>45</v>
      </c>
      <c r="B12" s="205" t="s">
        <v>35</v>
      </c>
      <c r="C12" s="93">
        <f>SUM(C13:C22)-C16-C20</f>
        <v>159.39999771118175</v>
      </c>
      <c r="D12" s="93">
        <f t="shared" ref="D12:G12" si="2">SUM(D13:D22)-D16-D20</f>
        <v>157.20000000000002</v>
      </c>
      <c r="E12" s="93">
        <f t="shared" si="2"/>
        <v>157.10000000000002</v>
      </c>
      <c r="F12" s="93">
        <f t="shared" si="2"/>
        <v>157.10000000000002</v>
      </c>
      <c r="G12" s="93">
        <f t="shared" si="2"/>
        <v>157.60000000000002</v>
      </c>
      <c r="H12" s="211" t="s">
        <v>261</v>
      </c>
      <c r="I12" s="50" t="s">
        <v>154</v>
      </c>
      <c r="N12" s="110"/>
      <c r="O12" s="94"/>
    </row>
    <row r="13" spans="1:15" s="7" customFormat="1" ht="24.95" customHeight="1">
      <c r="A13" s="110" t="s">
        <v>275</v>
      </c>
      <c r="B13" s="206"/>
      <c r="C13" s="108">
        <v>41.200000762939503</v>
      </c>
      <c r="D13" s="108">
        <v>39.6</v>
      </c>
      <c r="E13" s="108">
        <v>40.799999999999997</v>
      </c>
      <c r="F13" s="108">
        <v>41.1</v>
      </c>
      <c r="G13" s="108">
        <v>40.200000000000003</v>
      </c>
      <c r="H13" s="92"/>
      <c r="I13" s="44" t="s">
        <v>279</v>
      </c>
      <c r="N13" s="110"/>
      <c r="O13" s="94"/>
    </row>
    <row r="14" spans="1:15" s="7" customFormat="1" ht="24.95" customHeight="1">
      <c r="A14" s="110" t="s">
        <v>276</v>
      </c>
      <c r="B14" s="206"/>
      <c r="C14" s="94">
        <v>3.7</v>
      </c>
      <c r="D14" s="94">
        <v>3.6</v>
      </c>
      <c r="E14" s="94">
        <v>3.7</v>
      </c>
      <c r="F14" s="94">
        <v>3.6</v>
      </c>
      <c r="G14" s="94">
        <v>3.5</v>
      </c>
      <c r="H14" s="92"/>
      <c r="I14" s="44" t="s">
        <v>75</v>
      </c>
    </row>
    <row r="15" spans="1:15" s="7" customFormat="1" ht="24.95" customHeight="1">
      <c r="A15" s="110" t="s">
        <v>264</v>
      </c>
      <c r="B15" s="206"/>
      <c r="C15" s="94">
        <v>97.699996948242202</v>
      </c>
      <c r="D15" s="94">
        <v>96.5</v>
      </c>
      <c r="E15" s="94">
        <v>95.2</v>
      </c>
      <c r="F15" s="94">
        <v>94.8</v>
      </c>
      <c r="G15" s="94">
        <v>95.7</v>
      </c>
      <c r="H15" s="92"/>
      <c r="I15" s="44" t="s">
        <v>271</v>
      </c>
    </row>
    <row r="16" spans="1:15" s="7" customFormat="1" ht="24.95" customHeight="1">
      <c r="A16" s="215" t="s">
        <v>49</v>
      </c>
      <c r="B16" s="206"/>
      <c r="C16" s="216">
        <f>C15</f>
        <v>97.699996948242202</v>
      </c>
      <c r="D16" s="216">
        <f t="shared" ref="D16:G16" si="3">D15</f>
        <v>96.5</v>
      </c>
      <c r="E16" s="216">
        <f t="shared" si="3"/>
        <v>95.2</v>
      </c>
      <c r="F16" s="216">
        <f t="shared" si="3"/>
        <v>94.8</v>
      </c>
      <c r="G16" s="216">
        <f t="shared" si="3"/>
        <v>95.7</v>
      </c>
      <c r="H16" s="92"/>
      <c r="I16" s="217" t="s">
        <v>163</v>
      </c>
    </row>
    <row r="17" spans="1:16" s="7" customFormat="1" ht="24.95" customHeight="1">
      <c r="A17" s="110" t="s">
        <v>277</v>
      </c>
      <c r="B17" s="206"/>
      <c r="C17" s="94">
        <v>2.1</v>
      </c>
      <c r="D17" s="94">
        <v>2.2999999999999998</v>
      </c>
      <c r="E17" s="94">
        <v>2.5</v>
      </c>
      <c r="F17" s="94">
        <v>3</v>
      </c>
      <c r="G17" s="94">
        <v>3.9</v>
      </c>
      <c r="H17" s="92"/>
      <c r="I17" s="44" t="s">
        <v>176</v>
      </c>
    </row>
    <row r="18" spans="1:16" s="7" customFormat="1" ht="24.95" customHeight="1">
      <c r="A18" s="110" t="s">
        <v>278</v>
      </c>
      <c r="B18" s="206"/>
      <c r="C18" s="94">
        <v>10.3</v>
      </c>
      <c r="D18" s="94">
        <v>10.4</v>
      </c>
      <c r="E18" s="94">
        <v>10.3</v>
      </c>
      <c r="F18" s="94">
        <v>10.4</v>
      </c>
      <c r="G18" s="94">
        <v>10.199999999999999</v>
      </c>
      <c r="H18" s="92"/>
      <c r="I18" s="44" t="s">
        <v>142</v>
      </c>
    </row>
    <row r="19" spans="1:16" s="7" customFormat="1" ht="27.95" customHeight="1">
      <c r="A19" s="110" t="s">
        <v>407</v>
      </c>
      <c r="B19" s="206"/>
      <c r="C19" s="94">
        <v>1.9</v>
      </c>
      <c r="D19" s="94">
        <v>2</v>
      </c>
      <c r="E19" s="94">
        <v>2</v>
      </c>
      <c r="F19" s="94">
        <v>1.9</v>
      </c>
      <c r="G19" s="94">
        <v>1.8</v>
      </c>
      <c r="H19" s="92"/>
      <c r="I19" s="44" t="s">
        <v>410</v>
      </c>
    </row>
    <row r="20" spans="1:16" s="7" customFormat="1" ht="35.25" customHeight="1">
      <c r="A20" s="215" t="s">
        <v>408</v>
      </c>
      <c r="B20" s="206"/>
      <c r="C20" s="216">
        <v>0</v>
      </c>
      <c r="D20" s="216">
        <v>0</v>
      </c>
      <c r="E20" s="216">
        <v>0</v>
      </c>
      <c r="F20" s="216">
        <v>0</v>
      </c>
      <c r="G20" s="216">
        <v>0</v>
      </c>
      <c r="H20" s="92"/>
      <c r="I20" s="217" t="s">
        <v>409</v>
      </c>
    </row>
    <row r="21" spans="1:16" s="7" customFormat="1" ht="24.95" customHeight="1">
      <c r="A21" s="110" t="s">
        <v>267</v>
      </c>
      <c r="B21" s="206"/>
      <c r="C21" s="94">
        <v>1.7</v>
      </c>
      <c r="D21" s="94">
        <v>1.9</v>
      </c>
      <c r="E21" s="94">
        <v>1.8</v>
      </c>
      <c r="F21" s="94">
        <v>1.6</v>
      </c>
      <c r="G21" s="94">
        <v>1.6</v>
      </c>
      <c r="H21" s="92"/>
      <c r="I21" s="44" t="s">
        <v>274</v>
      </c>
    </row>
    <row r="22" spans="1:16" s="7" customFormat="1" ht="24.95" customHeight="1">
      <c r="A22" s="48" t="s">
        <v>21</v>
      </c>
      <c r="B22" s="207"/>
      <c r="C22" s="95">
        <v>0.8</v>
      </c>
      <c r="D22" s="95">
        <v>0.9</v>
      </c>
      <c r="E22" s="95">
        <v>0.8</v>
      </c>
      <c r="F22" s="95">
        <v>0.7</v>
      </c>
      <c r="G22" s="95">
        <v>0.7</v>
      </c>
      <c r="H22" s="107"/>
      <c r="I22" s="45" t="s">
        <v>155</v>
      </c>
    </row>
    <row r="23" spans="1:16" s="7" customFormat="1" ht="32.1" customHeight="1">
      <c r="A23" s="137" t="s">
        <v>58</v>
      </c>
      <c r="B23" s="208" t="s">
        <v>35</v>
      </c>
      <c r="C23" s="138">
        <v>238.7</v>
      </c>
      <c r="D23" s="138">
        <f>239.2+1.8</f>
        <v>241</v>
      </c>
      <c r="E23" s="138">
        <v>240.7</v>
      </c>
      <c r="F23" s="138">
        <v>257.5</v>
      </c>
      <c r="G23" s="138">
        <v>262.10000000000002</v>
      </c>
      <c r="H23" s="213" t="s">
        <v>261</v>
      </c>
      <c r="I23" s="139" t="s">
        <v>156</v>
      </c>
    </row>
    <row r="24" spans="1:16" s="7" customFormat="1" ht="32.1" customHeight="1">
      <c r="A24" s="134" t="s">
        <v>237</v>
      </c>
      <c r="B24" s="208" t="s">
        <v>35</v>
      </c>
      <c r="C24" s="135">
        <v>2905.3</v>
      </c>
      <c r="D24" s="135">
        <v>2933.5</v>
      </c>
      <c r="E24" s="135">
        <v>2867.7</v>
      </c>
      <c r="F24" s="135">
        <v>2929</v>
      </c>
      <c r="G24" s="135">
        <v>2222</v>
      </c>
      <c r="H24" s="213" t="s">
        <v>261</v>
      </c>
      <c r="I24" s="136" t="s">
        <v>162</v>
      </c>
    </row>
    <row r="25" spans="1:16" s="7" customFormat="1" ht="32.1" customHeight="1">
      <c r="A25" s="49" t="s">
        <v>61</v>
      </c>
      <c r="B25" s="205" t="s">
        <v>35</v>
      </c>
      <c r="C25" s="93">
        <v>40.299999999999997</v>
      </c>
      <c r="D25" s="93">
        <v>35.299999999999997</v>
      </c>
      <c r="E25" s="93">
        <v>38.9</v>
      </c>
      <c r="F25" s="93">
        <v>40.5</v>
      </c>
      <c r="G25" s="93">
        <v>45.9</v>
      </c>
      <c r="H25" s="211" t="s">
        <v>261</v>
      </c>
      <c r="I25" s="50" t="s">
        <v>157</v>
      </c>
      <c r="N25" s="90"/>
      <c r="O25" s="90"/>
      <c r="P25" s="90"/>
    </row>
    <row r="26" spans="1:16" s="90" customFormat="1" ht="24.95" customHeight="1">
      <c r="A26" s="48" t="s">
        <v>76</v>
      </c>
      <c r="B26" s="207"/>
      <c r="C26" s="95" t="s">
        <v>164</v>
      </c>
      <c r="D26" s="95" t="s">
        <v>164</v>
      </c>
      <c r="E26" s="95" t="s">
        <v>164</v>
      </c>
      <c r="F26" s="95" t="s">
        <v>164</v>
      </c>
      <c r="G26" s="95" t="s">
        <v>164</v>
      </c>
      <c r="H26" s="114"/>
      <c r="I26" s="45" t="s">
        <v>158</v>
      </c>
      <c r="N26" s="7"/>
      <c r="O26" s="7"/>
      <c r="P26" s="7"/>
    </row>
    <row r="27" spans="1:16" s="7" customFormat="1" ht="32.1" customHeight="1">
      <c r="A27" s="96" t="s">
        <v>64</v>
      </c>
      <c r="B27" s="191" t="s">
        <v>35</v>
      </c>
      <c r="C27" s="97" t="s">
        <v>164</v>
      </c>
      <c r="D27" s="97" t="s">
        <v>164</v>
      </c>
      <c r="E27" s="97" t="s">
        <v>164</v>
      </c>
      <c r="F27" s="97" t="s">
        <v>164</v>
      </c>
      <c r="G27" s="97" t="s">
        <v>164</v>
      </c>
      <c r="H27" s="212" t="s">
        <v>261</v>
      </c>
      <c r="I27" s="98" t="s">
        <v>167</v>
      </c>
    </row>
    <row r="28" spans="1:16" s="7" customFormat="1" ht="32.1" customHeight="1">
      <c r="A28" s="30" t="s">
        <v>65</v>
      </c>
      <c r="B28" s="191" t="s">
        <v>35</v>
      </c>
      <c r="C28" s="109" t="s">
        <v>164</v>
      </c>
      <c r="D28" s="109" t="s">
        <v>164</v>
      </c>
      <c r="E28" s="109" t="s">
        <v>164</v>
      </c>
      <c r="F28" s="109" t="s">
        <v>164</v>
      </c>
      <c r="G28" s="109" t="s">
        <v>164</v>
      </c>
      <c r="H28" s="212" t="s">
        <v>261</v>
      </c>
      <c r="I28" s="46" t="s">
        <v>168</v>
      </c>
    </row>
    <row r="29" spans="1:16" s="7" customFormat="1" ht="32.1" customHeight="1">
      <c r="A29" s="96" t="s">
        <v>390</v>
      </c>
      <c r="B29" s="204" t="s">
        <v>35</v>
      </c>
      <c r="C29" s="97">
        <v>438.4</v>
      </c>
      <c r="D29" s="97">
        <f>431.7+1.8</f>
        <v>433.5</v>
      </c>
      <c r="E29" s="97">
        <v>436.7</v>
      </c>
      <c r="F29" s="97">
        <v>455.1</v>
      </c>
      <c r="G29" s="97">
        <v>465.6</v>
      </c>
      <c r="H29" s="212" t="s">
        <v>261</v>
      </c>
      <c r="I29" s="98" t="s">
        <v>159</v>
      </c>
    </row>
    <row r="30" spans="1:16" s="7" customFormat="1" ht="32.1" customHeight="1">
      <c r="A30" s="30" t="s">
        <v>67</v>
      </c>
      <c r="B30" s="191" t="s">
        <v>35</v>
      </c>
      <c r="C30" s="109">
        <v>18.3</v>
      </c>
      <c r="D30" s="109">
        <v>14.4</v>
      </c>
      <c r="E30" s="109">
        <v>16.2</v>
      </c>
      <c r="F30" s="109">
        <v>17.899999999999999</v>
      </c>
      <c r="G30" s="109">
        <v>18.3</v>
      </c>
      <c r="H30" s="212" t="s">
        <v>261</v>
      </c>
      <c r="I30" s="46" t="s">
        <v>160</v>
      </c>
    </row>
    <row r="31" spans="1:16" s="7" customFormat="1" ht="32.1" customHeight="1">
      <c r="A31" s="49" t="s">
        <v>77</v>
      </c>
      <c r="B31" s="205" t="s">
        <v>35</v>
      </c>
      <c r="C31" s="93">
        <v>420.1</v>
      </c>
      <c r="D31" s="93">
        <f>D29-D30</f>
        <v>419.1</v>
      </c>
      <c r="E31" s="93">
        <v>420.5</v>
      </c>
      <c r="F31" s="93">
        <v>437.2</v>
      </c>
      <c r="G31" s="93">
        <v>447.3</v>
      </c>
      <c r="H31" s="214" t="s">
        <v>261</v>
      </c>
      <c r="I31" s="50" t="s">
        <v>161</v>
      </c>
    </row>
    <row r="32" spans="1:16" s="7" customFormat="1" ht="24.95" customHeight="1">
      <c r="A32" s="47" t="s">
        <v>78</v>
      </c>
      <c r="B32" s="206"/>
      <c r="C32" s="94">
        <v>249.5</v>
      </c>
      <c r="D32" s="94">
        <v>252.8</v>
      </c>
      <c r="E32" s="94">
        <v>252</v>
      </c>
      <c r="F32" s="94">
        <v>266</v>
      </c>
      <c r="G32" s="94">
        <v>268.8</v>
      </c>
      <c r="H32" s="92"/>
      <c r="I32" s="44" t="s">
        <v>75</v>
      </c>
      <c r="L32" s="118"/>
    </row>
    <row r="33" spans="1:19" s="7" customFormat="1" ht="24.95" customHeight="1">
      <c r="A33" s="110" t="s">
        <v>264</v>
      </c>
      <c r="B33" s="206"/>
      <c r="C33" s="94">
        <v>143.30000000000001</v>
      </c>
      <c r="D33" s="94">
        <v>137.30000000000001</v>
      </c>
      <c r="E33" s="94">
        <v>139.69999999999999</v>
      </c>
      <c r="F33" s="94">
        <v>141</v>
      </c>
      <c r="G33" s="94">
        <v>147.30000000000001</v>
      </c>
      <c r="H33" s="92"/>
      <c r="I33" s="44" t="s">
        <v>271</v>
      </c>
      <c r="L33" s="118"/>
    </row>
    <row r="34" spans="1:19" s="7" customFormat="1" ht="24.95" customHeight="1">
      <c r="A34" s="215" t="s">
        <v>171</v>
      </c>
      <c r="B34" s="206"/>
      <c r="C34" s="216">
        <v>143.30000000000001</v>
      </c>
      <c r="D34" s="216">
        <v>137.30000000000001</v>
      </c>
      <c r="E34" s="216">
        <v>139.69999999999999</v>
      </c>
      <c r="F34" s="216">
        <v>141</v>
      </c>
      <c r="G34" s="216">
        <v>147.30000000000001</v>
      </c>
      <c r="H34" s="92"/>
      <c r="I34" s="217" t="s">
        <v>163</v>
      </c>
      <c r="L34" s="118"/>
    </row>
    <row r="35" spans="1:19" s="7" customFormat="1" ht="24.95" customHeight="1">
      <c r="A35" s="110" t="s">
        <v>265</v>
      </c>
      <c r="B35" s="206"/>
      <c r="C35" s="94">
        <v>2.2999999999999998</v>
      </c>
      <c r="D35" s="94">
        <v>2.6</v>
      </c>
      <c r="E35" s="94">
        <v>2.7</v>
      </c>
      <c r="F35" s="94">
        <v>3.3</v>
      </c>
      <c r="G35" s="94">
        <v>4.0999999999999996</v>
      </c>
      <c r="H35" s="92"/>
      <c r="I35" s="44" t="s">
        <v>272</v>
      </c>
      <c r="L35" s="118"/>
    </row>
    <row r="36" spans="1:19" s="7" customFormat="1" ht="24.95" customHeight="1">
      <c r="A36" s="110" t="s">
        <v>266</v>
      </c>
      <c r="B36" s="206"/>
      <c r="C36" s="94">
        <v>17.7</v>
      </c>
      <c r="D36" s="94">
        <v>18.8</v>
      </c>
      <c r="E36" s="94">
        <v>18.8</v>
      </c>
      <c r="F36" s="94">
        <v>19.3</v>
      </c>
      <c r="G36" s="94">
        <v>19.399999999999999</v>
      </c>
      <c r="H36" s="92"/>
      <c r="I36" s="44" t="s">
        <v>273</v>
      </c>
      <c r="L36" s="118"/>
      <c r="M36" s="23"/>
      <c r="N36" s="23"/>
      <c r="O36" s="23"/>
    </row>
    <row r="37" spans="1:19" s="7" customFormat="1" ht="27.95" customHeight="1">
      <c r="A37" s="110" t="s">
        <v>407</v>
      </c>
      <c r="B37" s="206"/>
      <c r="C37" s="94">
        <v>2.6</v>
      </c>
      <c r="D37" s="94">
        <v>2.6</v>
      </c>
      <c r="E37" s="94">
        <v>2.5</v>
      </c>
      <c r="F37" s="94">
        <v>2.7</v>
      </c>
      <c r="G37" s="94">
        <v>2.7</v>
      </c>
      <c r="H37" s="92"/>
      <c r="I37" s="44" t="s">
        <v>410</v>
      </c>
    </row>
    <row r="38" spans="1:19" s="7" customFormat="1" ht="35.25" customHeight="1">
      <c r="A38" s="215" t="s">
        <v>408</v>
      </c>
      <c r="B38" s="206"/>
      <c r="C38" s="216">
        <v>0.7</v>
      </c>
      <c r="D38" s="216">
        <v>0.6</v>
      </c>
      <c r="E38" s="216">
        <v>0.5</v>
      </c>
      <c r="F38" s="216">
        <v>0.8</v>
      </c>
      <c r="G38" s="216">
        <v>0.9</v>
      </c>
      <c r="H38" s="92"/>
      <c r="I38" s="217" t="s">
        <v>409</v>
      </c>
    </row>
    <row r="39" spans="1:19" s="7" customFormat="1" ht="24.95" customHeight="1">
      <c r="A39" s="110" t="s">
        <v>267</v>
      </c>
      <c r="B39" s="206"/>
      <c r="C39" s="94">
        <v>3.6</v>
      </c>
      <c r="D39" s="94">
        <v>3.8</v>
      </c>
      <c r="E39" s="94">
        <v>3.8</v>
      </c>
      <c r="F39" s="94">
        <v>3.9</v>
      </c>
      <c r="G39" s="94">
        <v>3.9</v>
      </c>
      <c r="H39" s="92"/>
      <c r="I39" s="44" t="s">
        <v>274</v>
      </c>
      <c r="L39" s="23"/>
    </row>
    <row r="40" spans="1:19" s="7" customFormat="1" ht="24.95" customHeight="1" thickBot="1">
      <c r="A40" s="200" t="s">
        <v>21</v>
      </c>
      <c r="B40" s="209"/>
      <c r="C40" s="201">
        <v>1.1000000000000001</v>
      </c>
      <c r="D40" s="201">
        <v>1.2</v>
      </c>
      <c r="E40" s="201">
        <v>1</v>
      </c>
      <c r="F40" s="201">
        <v>1</v>
      </c>
      <c r="G40" s="201">
        <v>1.1000000000000001</v>
      </c>
      <c r="H40" s="202"/>
      <c r="I40" s="203" t="s">
        <v>155</v>
      </c>
      <c r="K40" s="23"/>
      <c r="Q40" s="23"/>
      <c r="R40" s="23"/>
      <c r="S40" s="23"/>
    </row>
    <row r="41" spans="1:19" s="198" customFormat="1" ht="18" customHeight="1" thickTop="1">
      <c r="A41" s="195" t="s">
        <v>166</v>
      </c>
      <c r="B41" s="195"/>
      <c r="C41" s="196"/>
      <c r="D41" s="196"/>
      <c r="E41" s="196"/>
      <c r="F41" s="196"/>
      <c r="G41" s="196"/>
      <c r="H41" s="196"/>
      <c r="I41" s="197" t="s">
        <v>165</v>
      </c>
    </row>
    <row r="42" spans="1:19" s="7" customFormat="1" ht="21" customHeight="1">
      <c r="A42" s="32" t="s">
        <v>268</v>
      </c>
      <c r="B42" s="32"/>
      <c r="C42" s="33"/>
      <c r="D42" s="33"/>
      <c r="E42" s="33"/>
      <c r="F42" s="33"/>
      <c r="G42" s="33"/>
      <c r="H42" s="33"/>
      <c r="I42" s="31" t="s">
        <v>269</v>
      </c>
      <c r="N42" s="23"/>
      <c r="O42" s="23"/>
      <c r="P42" s="23"/>
    </row>
    <row r="43" spans="1:19" s="7" customFormat="1" ht="8.1" customHeight="1">
      <c r="A43" s="2"/>
      <c r="B43" s="6"/>
      <c r="C43" s="6"/>
      <c r="D43" s="6"/>
      <c r="E43" s="6"/>
      <c r="F43" s="6"/>
      <c r="G43" s="6"/>
      <c r="H43" s="6"/>
      <c r="I43" s="3"/>
      <c r="L43" s="23"/>
      <c r="M43" s="23"/>
      <c r="N43"/>
      <c r="O43"/>
      <c r="P43"/>
      <c r="Q43" s="23"/>
      <c r="R43" s="23"/>
      <c r="S43" s="23"/>
    </row>
    <row r="44" spans="1:19" s="23" customFormat="1" ht="21" customHeight="1">
      <c r="A44"/>
      <c r="B44"/>
      <c r="C44"/>
      <c r="D44"/>
      <c r="E44"/>
      <c r="F44"/>
      <c r="G44"/>
      <c r="H44"/>
      <c r="I44"/>
      <c r="L44"/>
      <c r="M44"/>
      <c r="N44"/>
      <c r="O44"/>
      <c r="P44"/>
      <c r="Q44"/>
      <c r="R44"/>
      <c r="S44"/>
    </row>
    <row r="45" spans="1:19" ht="8.1" customHeight="1"/>
    <row r="47" spans="1:19">
      <c r="A47" s="21"/>
    </row>
    <row r="48" spans="1:19">
      <c r="A48" s="21"/>
    </row>
    <row r="49" spans="1:1">
      <c r="A49" s="21"/>
    </row>
    <row r="50" spans="1:1">
      <c r="A50" s="21"/>
    </row>
    <row r="51" spans="1:1">
      <c r="A51" s="21"/>
    </row>
  </sheetData>
  <sortState xmlns:xlrd2="http://schemas.microsoft.com/office/spreadsheetml/2017/richdata2" columnSort="1" ref="F52:J53">
    <sortCondition ref="F53:J53"/>
  </sortState>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0965-45EB-9B4E-9EAB-EF2740DB687E}">
  <sheetPr>
    <tabColor rgb="FFDACFAA"/>
  </sheetPr>
  <dimension ref="A1:M1048562"/>
  <sheetViews>
    <sheetView showGridLines="0" rightToLeft="1" zoomScaleNormal="100" zoomScaleSheetLayoutView="100" workbookViewId="0">
      <selection activeCell="N1" sqref="N1"/>
    </sheetView>
  </sheetViews>
  <sheetFormatPr defaultColWidth="8.85546875" defaultRowHeight="15"/>
  <cols>
    <col min="1" max="13" width="9.7109375" customWidth="1"/>
    <col min="14" max="14" width="10.7109375" customWidth="1"/>
  </cols>
  <sheetData>
    <row r="1" spans="1:13" ht="17.25">
      <c r="A1" s="88" t="s">
        <v>308</v>
      </c>
      <c r="B1" s="88"/>
      <c r="C1" s="88"/>
      <c r="D1" s="88"/>
      <c r="E1" s="88"/>
      <c r="F1" s="88"/>
      <c r="G1" s="88"/>
      <c r="H1" s="128"/>
      <c r="I1" s="128"/>
      <c r="J1" s="128"/>
      <c r="K1" s="128"/>
      <c r="L1" s="128"/>
      <c r="M1" s="128"/>
    </row>
    <row r="2" spans="1:13" ht="15.75">
      <c r="A2" s="199" t="s">
        <v>309</v>
      </c>
      <c r="B2" s="51"/>
      <c r="C2" s="51"/>
      <c r="D2" s="51"/>
      <c r="E2" s="51"/>
      <c r="F2" s="51"/>
      <c r="G2" s="51"/>
      <c r="H2" s="128"/>
      <c r="I2" s="128"/>
      <c r="J2" s="128"/>
      <c r="K2" s="128"/>
      <c r="L2" s="128"/>
      <c r="M2" s="128"/>
    </row>
    <row r="3" spans="1:13">
      <c r="A3" s="15" t="s">
        <v>299</v>
      </c>
      <c r="B3" s="15"/>
      <c r="C3" s="15"/>
      <c r="D3" s="15"/>
      <c r="E3" s="15"/>
      <c r="F3" s="15"/>
      <c r="G3" s="15"/>
      <c r="H3" s="128"/>
      <c r="I3" s="128"/>
      <c r="J3" s="128"/>
      <c r="K3" s="128"/>
      <c r="L3" s="128"/>
      <c r="M3" s="128"/>
    </row>
    <row r="4" spans="1:13" s="23" customFormat="1" ht="21.75" customHeight="1"/>
    <row r="5" spans="1:13" s="23" customFormat="1" ht="15" customHeight="1"/>
    <row r="6" spans="1:13" s="7" customFormat="1"/>
    <row r="7" spans="1:13" s="7" customFormat="1"/>
    <row r="8" spans="1:13" s="7" customFormat="1"/>
    <row r="9" spans="1:13" s="23" customFormat="1" ht="21" customHeight="1"/>
    <row r="10" spans="1:13" s="23" customFormat="1" ht="21" customHeight="1"/>
    <row r="11" spans="1:13" ht="8.1" customHeight="1"/>
    <row r="23" spans="1:13" ht="17.25">
      <c r="A23" s="88" t="s">
        <v>230</v>
      </c>
      <c r="B23" s="128"/>
      <c r="C23" s="128"/>
      <c r="D23" s="128"/>
      <c r="E23" s="128"/>
      <c r="F23" s="128"/>
      <c r="G23" s="128"/>
      <c r="H23" s="128"/>
      <c r="I23" s="128"/>
      <c r="J23" s="128"/>
      <c r="K23" s="128"/>
      <c r="L23" s="128"/>
      <c r="M23" s="128"/>
    </row>
    <row r="24" spans="1:13" ht="15.75">
      <c r="A24" s="199" t="s">
        <v>302</v>
      </c>
      <c r="B24" s="128"/>
      <c r="C24" s="128"/>
      <c r="D24" s="128"/>
      <c r="E24" s="128"/>
      <c r="F24" s="128"/>
      <c r="G24" s="128"/>
      <c r="H24" s="128"/>
      <c r="I24" s="128"/>
      <c r="J24" s="128"/>
      <c r="K24" s="128"/>
      <c r="L24" s="128"/>
      <c r="M24" s="128"/>
    </row>
    <row r="25" spans="1:13">
      <c r="A25" s="15" t="s">
        <v>303</v>
      </c>
      <c r="B25" s="128"/>
      <c r="C25" s="128"/>
      <c r="D25" s="128"/>
      <c r="E25" s="128"/>
      <c r="F25" s="128"/>
      <c r="G25" s="128"/>
      <c r="H25" s="128"/>
      <c r="I25" s="128"/>
      <c r="J25" s="128"/>
      <c r="K25" s="128"/>
      <c r="L25" s="128"/>
      <c r="M25" s="128"/>
    </row>
    <row r="26" spans="1:13" ht="17.25">
      <c r="A26" s="128"/>
      <c r="B26" s="88"/>
      <c r="C26" s="88"/>
      <c r="D26" s="88"/>
      <c r="E26" s="88"/>
      <c r="F26" s="88"/>
      <c r="G26" s="128"/>
      <c r="H26" s="128"/>
      <c r="I26" s="128"/>
      <c r="J26" s="128"/>
      <c r="K26" s="128"/>
      <c r="L26" s="128"/>
    </row>
    <row r="27" spans="1:13" ht="15.75">
      <c r="B27" s="51"/>
      <c r="C27" s="51"/>
      <c r="D27" s="51"/>
      <c r="E27" s="51"/>
      <c r="F27" s="51"/>
    </row>
    <row r="28" spans="1:13">
      <c r="B28" s="15"/>
      <c r="C28" s="15"/>
      <c r="D28" s="15"/>
      <c r="E28" s="15"/>
      <c r="F28" s="15"/>
    </row>
    <row r="29" spans="1:13">
      <c r="A29" s="23"/>
      <c r="B29" s="23"/>
      <c r="C29" s="23"/>
      <c r="D29" s="23"/>
      <c r="E29" s="23"/>
      <c r="F29" s="23"/>
    </row>
    <row r="30" spans="1:13">
      <c r="A30" s="23"/>
      <c r="B30" s="23"/>
      <c r="C30" s="23"/>
      <c r="D30" s="23"/>
      <c r="E30" s="23"/>
      <c r="F30" s="23"/>
    </row>
    <row r="31" spans="1:13">
      <c r="A31" s="7"/>
      <c r="B31" s="7"/>
      <c r="C31" s="7"/>
      <c r="D31" s="7"/>
      <c r="E31" s="7"/>
      <c r="F31" s="7"/>
    </row>
    <row r="32" spans="1:13">
      <c r="A32" s="7"/>
      <c r="B32" s="7"/>
      <c r="C32" s="7"/>
      <c r="D32" s="7"/>
      <c r="E32" s="7"/>
      <c r="F32" s="7"/>
    </row>
    <row r="33" spans="1:13">
      <c r="A33" s="7"/>
      <c r="B33" s="7"/>
      <c r="C33" s="7"/>
      <c r="D33" s="7"/>
      <c r="E33" s="7"/>
      <c r="F33" s="7"/>
    </row>
    <row r="34" spans="1:13">
      <c r="A34" s="23"/>
      <c r="B34" s="23"/>
      <c r="C34" s="23"/>
      <c r="D34" s="23"/>
      <c r="E34" s="23"/>
      <c r="F34" s="23"/>
    </row>
    <row r="35" spans="1:13">
      <c r="A35" s="23"/>
      <c r="B35" s="23"/>
      <c r="C35" s="23"/>
      <c r="D35" s="23"/>
      <c r="E35" s="23"/>
      <c r="F35" s="23"/>
    </row>
    <row r="45" spans="1:13" ht="17.25">
      <c r="B45" s="88"/>
      <c r="C45" s="88"/>
      <c r="D45" s="88"/>
      <c r="E45" s="88"/>
      <c r="F45" s="88"/>
    </row>
    <row r="46" spans="1:13" ht="17.25">
      <c r="A46" s="88" t="s">
        <v>307</v>
      </c>
      <c r="B46" s="51"/>
      <c r="C46" s="51"/>
      <c r="D46" s="51"/>
      <c r="E46" s="51"/>
      <c r="F46" s="51"/>
      <c r="G46" s="128"/>
      <c r="H46" s="128"/>
      <c r="I46" s="128"/>
      <c r="J46" s="128"/>
      <c r="K46" s="128"/>
      <c r="L46" s="128"/>
      <c r="M46" s="128"/>
    </row>
    <row r="47" spans="1:13" ht="15.75">
      <c r="A47" s="199" t="s">
        <v>392</v>
      </c>
      <c r="B47" s="15"/>
      <c r="C47" s="15"/>
      <c r="D47" s="15"/>
      <c r="E47" s="15"/>
      <c r="F47" s="15"/>
      <c r="G47" s="128"/>
      <c r="H47" s="128"/>
      <c r="I47" s="128"/>
      <c r="J47" s="128"/>
      <c r="K47" s="128"/>
      <c r="L47" s="128"/>
      <c r="M47" s="128"/>
    </row>
    <row r="48" spans="1:13">
      <c r="A48" s="15" t="s">
        <v>393</v>
      </c>
      <c r="B48" s="128"/>
      <c r="C48" s="128"/>
      <c r="D48" s="128"/>
      <c r="E48" s="128"/>
      <c r="F48" s="128"/>
      <c r="G48" s="128"/>
      <c r="H48" s="128"/>
      <c r="I48" s="128"/>
      <c r="J48" s="128"/>
      <c r="K48" s="128"/>
      <c r="L48" s="128"/>
      <c r="M48" s="128"/>
    </row>
    <row r="69" spans="1:13" ht="17.25">
      <c r="A69" s="88" t="s">
        <v>306</v>
      </c>
      <c r="B69" s="128"/>
      <c r="C69" s="128"/>
      <c r="D69" s="128"/>
      <c r="E69" s="128"/>
      <c r="F69" s="128"/>
      <c r="G69" s="128"/>
      <c r="H69" s="128"/>
      <c r="I69" s="128"/>
      <c r="J69" s="128"/>
      <c r="K69" s="128"/>
      <c r="L69" s="128"/>
      <c r="M69" s="128"/>
    </row>
    <row r="70" spans="1:13" ht="15.75">
      <c r="A70" s="199" t="s">
        <v>304</v>
      </c>
      <c r="B70" s="128"/>
      <c r="C70" s="128"/>
      <c r="D70" s="128"/>
      <c r="E70" s="128"/>
      <c r="F70" s="128"/>
      <c r="G70" s="128"/>
      <c r="H70" s="128"/>
      <c r="I70" s="128"/>
      <c r="J70" s="128"/>
      <c r="K70" s="128"/>
      <c r="L70" s="128"/>
      <c r="M70" s="128"/>
    </row>
    <row r="71" spans="1:13">
      <c r="A71" s="15" t="s">
        <v>305</v>
      </c>
      <c r="B71" s="128"/>
      <c r="C71" s="128"/>
      <c r="D71" s="128"/>
      <c r="E71" s="128"/>
      <c r="F71" s="128"/>
      <c r="G71" s="128"/>
      <c r="H71" s="128"/>
      <c r="I71" s="128"/>
      <c r="J71" s="128"/>
      <c r="K71" s="128"/>
      <c r="L71" s="128"/>
      <c r="M71" s="128"/>
    </row>
    <row r="72" spans="1:13">
      <c r="B72" s="128"/>
      <c r="C72" s="128"/>
      <c r="D72" s="128"/>
      <c r="E72" s="128"/>
      <c r="F72" s="128"/>
      <c r="G72" s="128"/>
      <c r="H72" s="128"/>
      <c r="I72" s="128"/>
      <c r="J72" s="128"/>
      <c r="K72" s="128"/>
      <c r="L72" s="128"/>
    </row>
    <row r="1048528" spans="1:2" ht="15" customHeight="1">
      <c r="A1048528" s="125" t="s">
        <v>14</v>
      </c>
      <c r="B1048528" s="125">
        <f>'T2'!G5</f>
        <v>2021</v>
      </c>
    </row>
    <row r="1048529" spans="1:7" ht="15" customHeight="1">
      <c r="A1048529" s="124" t="s">
        <v>300</v>
      </c>
      <c r="B1048529" s="89">
        <f>'T2'!G8</f>
        <v>100.1</v>
      </c>
    </row>
    <row r="1048530" spans="1:7" ht="15" customHeight="1">
      <c r="A1048530" s="124" t="s">
        <v>301</v>
      </c>
      <c r="B1048530" s="89">
        <f>'T2'!G9</f>
        <v>76.8</v>
      </c>
    </row>
    <row r="1048534" spans="1:7" ht="15" customHeight="1">
      <c r="A1048534" s="131" t="s">
        <v>391</v>
      </c>
      <c r="B1048534" s="132">
        <f>'T2'!G12-'F2'!B1048535-'F2'!B1048536-'F2'!B1048537-'F2'!B1048538-'F2'!B1048539</f>
        <v>4.1000000000000227</v>
      </c>
    </row>
    <row r="1048535" spans="1:7" ht="15" customHeight="1">
      <c r="A1048535" s="131" t="s">
        <v>234</v>
      </c>
      <c r="B1048535" s="132">
        <f>'T2'!G18</f>
        <v>10.199999999999999</v>
      </c>
    </row>
    <row r="1048536" spans="1:7" ht="15" customHeight="1">
      <c r="A1048536" s="131" t="s">
        <v>233</v>
      </c>
      <c r="B1048536" s="132">
        <f>'T2'!G17</f>
        <v>3.9</v>
      </c>
    </row>
    <row r="1048537" spans="1:7" ht="15" customHeight="1">
      <c r="A1048537" s="131" t="s">
        <v>235</v>
      </c>
      <c r="B1048537" s="132">
        <f>'T2'!G15</f>
        <v>95.7</v>
      </c>
    </row>
    <row r="1048538" spans="1:7" ht="15" customHeight="1">
      <c r="A1048538" s="131" t="s">
        <v>232</v>
      </c>
      <c r="B1048538" s="132">
        <f>'T2'!G14</f>
        <v>3.5</v>
      </c>
    </row>
    <row r="1048539" spans="1:7" ht="15" customHeight="1">
      <c r="A1048539" s="131" t="s">
        <v>231</v>
      </c>
      <c r="B1048539" s="132">
        <f>'T2'!G13</f>
        <v>40.200000000000003</v>
      </c>
      <c r="C1048539" s="20"/>
      <c r="D1048539" s="20"/>
      <c r="E1048539" s="20"/>
      <c r="F1048539" s="20"/>
      <c r="G1048539" s="20"/>
    </row>
    <row r="1048540" spans="1:7">
      <c r="A1048540" s="16"/>
      <c r="B1048540" s="16"/>
      <c r="C1048540" s="20"/>
      <c r="D1048540" s="20"/>
      <c r="E1048540" s="20"/>
      <c r="F1048540" s="20"/>
      <c r="G1048540" s="20"/>
    </row>
    <row r="1048541" spans="1:7">
      <c r="A1048541" s="16"/>
      <c r="B1048541" s="16"/>
      <c r="C1048541" s="20"/>
      <c r="D1048541" s="20"/>
      <c r="E1048541" s="20"/>
      <c r="F1048541" s="20"/>
      <c r="G1048541" s="20"/>
    </row>
    <row r="1048542" spans="1:7">
      <c r="A1048542" s="16"/>
      <c r="B1048542" s="16"/>
      <c r="C1048542" s="20"/>
      <c r="D1048542" s="20"/>
      <c r="E1048542" s="20"/>
      <c r="F1048542" s="20"/>
      <c r="G1048542" s="20"/>
    </row>
    <row r="1048543" spans="1:7" ht="15" customHeight="1">
      <c r="A1048543" s="16"/>
      <c r="B1048543" s="16"/>
      <c r="C1048543" s="20"/>
      <c r="D1048543" s="20"/>
      <c r="E1048543" s="20"/>
      <c r="F1048543" s="20"/>
      <c r="G1048543" s="20"/>
    </row>
    <row r="1048544" spans="1:7" ht="15" customHeight="1">
      <c r="A1048544" s="125"/>
      <c r="B1048544" s="125">
        <v>2017</v>
      </c>
      <c r="C1048544" s="123">
        <v>2018</v>
      </c>
      <c r="D1048544" s="125">
        <v>2019</v>
      </c>
      <c r="E1048544" s="123">
        <v>2020</v>
      </c>
      <c r="F1048544" s="125">
        <v>2021</v>
      </c>
    </row>
    <row r="1048545" spans="1:13" ht="15" customHeight="1">
      <c r="A1048545" s="130" t="s">
        <v>236</v>
      </c>
      <c r="B1048545" s="123">
        <f>'T2'!C30</f>
        <v>18.3</v>
      </c>
      <c r="C1048545" s="123">
        <f>'T2'!D30</f>
        <v>14.4</v>
      </c>
      <c r="D1048545" s="123">
        <f>'T2'!E30</f>
        <v>16.2</v>
      </c>
      <c r="E1048545" s="123">
        <f>'T2'!F30</f>
        <v>17.899999999999999</v>
      </c>
      <c r="F1048545" s="123">
        <f>'T2'!G30</f>
        <v>18.3</v>
      </c>
      <c r="H1048545" s="125"/>
      <c r="I1048545" s="125"/>
      <c r="J1048545" s="125"/>
      <c r="K1048545" s="125"/>
      <c r="L1048545" s="125"/>
      <c r="M1048545" s="125"/>
    </row>
    <row r="1048546" spans="1:13" ht="15" customHeight="1">
      <c r="A1048546" s="130" t="s">
        <v>394</v>
      </c>
      <c r="B1048546" s="123">
        <f>'T2'!C31</f>
        <v>420.1</v>
      </c>
      <c r="C1048546" s="123">
        <f>'T2'!D31</f>
        <v>419.1</v>
      </c>
      <c r="D1048546" s="123">
        <f>'T2'!E31</f>
        <v>420.5</v>
      </c>
      <c r="E1048546" s="123">
        <f>'T2'!F31</f>
        <v>437.2</v>
      </c>
      <c r="F1048546" s="123">
        <f>'T2'!G31</f>
        <v>447.3</v>
      </c>
      <c r="H1048546" s="125"/>
      <c r="I1048546" s="125"/>
      <c r="J1048546" s="125"/>
      <c r="K1048546" s="125"/>
      <c r="L1048546" s="125"/>
      <c r="M1048546" s="125"/>
    </row>
    <row r="1048547" spans="1:13" ht="15" customHeight="1">
      <c r="A1048547" s="89"/>
      <c r="B1048547" s="89"/>
      <c r="H1048547" s="125"/>
      <c r="I1048547" s="125"/>
      <c r="J1048547" s="125"/>
    </row>
    <row r="1048548" spans="1:13" ht="15" customHeight="1">
      <c r="A1048548" s="89"/>
      <c r="B1048548" s="89"/>
      <c r="H1048548" s="125"/>
      <c r="I1048548" s="125"/>
      <c r="J1048548" s="125"/>
    </row>
    <row r="1048549" spans="1:13" ht="15" customHeight="1">
      <c r="A1048549" s="89"/>
      <c r="B1048549" s="89"/>
      <c r="C1048549" s="89"/>
      <c r="D1048549" s="89"/>
      <c r="E1048549" s="89"/>
      <c r="F1048549" s="89"/>
      <c r="G1048549" s="89"/>
      <c r="J1048549" s="133"/>
    </row>
    <row r="1048550" spans="1:13" ht="15" customHeight="1">
      <c r="A1048550" s="131" t="s">
        <v>391</v>
      </c>
      <c r="B1048550" s="89">
        <f>'T2'!G31-'F2'!B1048551-'F2'!B1048552-'F2'!B1048553-'F2'!B1048554-'F2'!B1048555</f>
        <v>3.8000000000000114</v>
      </c>
      <c r="C1048550" s="89"/>
      <c r="D1048550" s="89"/>
      <c r="E1048550" s="89"/>
      <c r="F1048550" s="89"/>
      <c r="G1048550" s="89"/>
    </row>
    <row r="1048551" spans="1:13" ht="15" customHeight="1">
      <c r="A1048551" s="129" t="s">
        <v>242</v>
      </c>
      <c r="B1048551" s="89">
        <f>'T2'!G39</f>
        <v>3.9</v>
      </c>
      <c r="C1048551" s="89"/>
      <c r="D1048551" s="89"/>
      <c r="E1048551" s="89"/>
      <c r="F1048551" s="89"/>
      <c r="G1048551" s="89"/>
    </row>
    <row r="1048552" spans="1:13" ht="15" customHeight="1">
      <c r="A1048552" s="89" t="s">
        <v>241</v>
      </c>
      <c r="B1048552" s="89">
        <f>'T2'!G36</f>
        <v>19.399999999999999</v>
      </c>
      <c r="C1048552" s="89"/>
      <c r="D1048552" s="89"/>
      <c r="E1048552" s="89"/>
      <c r="F1048552" s="89"/>
      <c r="G1048552" s="89"/>
    </row>
    <row r="1048553" spans="1:13" ht="15" customHeight="1">
      <c r="A1048553" s="89" t="s">
        <v>240</v>
      </c>
      <c r="B1048553" s="89">
        <f>'T2'!G35</f>
        <v>4.0999999999999996</v>
      </c>
      <c r="C1048553" s="89"/>
      <c r="D1048553" s="89"/>
      <c r="E1048553" s="89"/>
      <c r="F1048553" s="89"/>
      <c r="G1048553" s="89"/>
    </row>
    <row r="1048554" spans="1:13" ht="15" customHeight="1">
      <c r="A1048554" s="89" t="s">
        <v>239</v>
      </c>
      <c r="B1048554" s="89">
        <f>'T2'!G33</f>
        <v>147.30000000000001</v>
      </c>
      <c r="C1048554" s="89"/>
      <c r="D1048554" s="89"/>
      <c r="E1048554" s="89"/>
      <c r="F1048554" s="89"/>
      <c r="G1048554" s="89"/>
    </row>
    <row r="1048555" spans="1:13" ht="15" customHeight="1">
      <c r="A1048555" s="89" t="s">
        <v>238</v>
      </c>
      <c r="B1048555" s="89">
        <f>'T2'!G32</f>
        <v>268.8</v>
      </c>
      <c r="C1048555" s="89"/>
      <c r="D1048555" s="89"/>
      <c r="E1048555" s="89"/>
      <c r="F1048555" s="89"/>
      <c r="G1048555" s="89"/>
    </row>
    <row r="1048556" spans="1:13" ht="15" customHeight="1"/>
    <row r="1048557" spans="1:13" ht="15" customHeight="1"/>
    <row r="1048558" spans="1:13" ht="15" customHeight="1"/>
    <row r="1048559" spans="1:13" ht="15" customHeight="1"/>
    <row r="1048560" spans="1:13" ht="15" customHeight="1"/>
    <row r="1048561" ht="15" customHeight="1"/>
    <row r="1048562" ht="15" customHeight="1"/>
  </sheetData>
  <sortState xmlns:xlrd2="http://schemas.microsoft.com/office/spreadsheetml/2017/richdata2" ref="A1048551:C1048555">
    <sortCondition descending="1" ref="C1048550:C1048555"/>
  </sortState>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3" manualBreakCount="3">
    <brk id="22" max="12" man="1"/>
    <brk id="45" max="12" man="1"/>
    <brk id="68" max="12"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2342-4611-4F55-8C95-AB31736547AB}">
  <dimension ref="A1:P65"/>
  <sheetViews>
    <sheetView showGridLines="0" rightToLeft="1" zoomScaleNormal="100" zoomScaleSheetLayoutView="100" workbookViewId="0">
      <selection activeCell="J1" sqref="J1"/>
    </sheetView>
  </sheetViews>
  <sheetFormatPr defaultColWidth="8.85546875" defaultRowHeight="15"/>
  <cols>
    <col min="1" max="1" width="30.7109375" customWidth="1"/>
    <col min="2" max="2" width="14.7109375" customWidth="1"/>
    <col min="3" max="7" width="7.7109375" customWidth="1"/>
    <col min="8" max="8" width="14.7109375" customWidth="1"/>
    <col min="9" max="9" width="30.7109375" customWidth="1"/>
  </cols>
  <sheetData>
    <row r="1" spans="1:9" ht="23.1" customHeight="1">
      <c r="A1" s="248" t="s">
        <v>13</v>
      </c>
      <c r="B1" s="36" t="s">
        <v>286</v>
      </c>
      <c r="C1" s="14"/>
      <c r="D1" s="14"/>
      <c r="E1" s="14"/>
      <c r="F1" s="14"/>
      <c r="G1" s="14"/>
      <c r="H1" s="14"/>
      <c r="I1" s="249" t="s">
        <v>260</v>
      </c>
    </row>
    <row r="2" spans="1:9" ht="18" customHeight="1">
      <c r="A2" s="248"/>
      <c r="B2" s="87" t="s">
        <v>287</v>
      </c>
      <c r="C2" s="19"/>
      <c r="D2" s="19"/>
      <c r="E2" s="19"/>
      <c r="F2" s="19"/>
      <c r="G2" s="19"/>
      <c r="H2" s="19"/>
      <c r="I2" s="249"/>
    </row>
    <row r="3" spans="1:9" ht="18" customHeight="1">
      <c r="A3" s="4"/>
      <c r="C3" s="1"/>
      <c r="D3" s="1"/>
      <c r="E3" s="1"/>
      <c r="F3" s="1"/>
      <c r="G3" s="1"/>
      <c r="H3" s="1"/>
      <c r="I3" s="5"/>
    </row>
    <row r="4" spans="1:9" ht="21.75" customHeight="1">
      <c r="A4" s="37"/>
      <c r="B4" s="27"/>
      <c r="C4" s="26" t="s">
        <v>11</v>
      </c>
      <c r="D4" s="26"/>
      <c r="E4" s="38"/>
      <c r="F4" s="38"/>
      <c r="G4" s="39" t="s">
        <v>12</v>
      </c>
      <c r="H4" s="40"/>
      <c r="I4" s="41"/>
    </row>
    <row r="5" spans="1:9" ht="15" customHeight="1">
      <c r="A5" s="28" t="s">
        <v>15</v>
      </c>
      <c r="B5" s="29" t="s">
        <v>16</v>
      </c>
      <c r="C5" s="99">
        <v>2017</v>
      </c>
      <c r="D5" s="99">
        <v>2018</v>
      </c>
      <c r="E5" s="99">
        <v>2019</v>
      </c>
      <c r="F5" s="99">
        <v>2020</v>
      </c>
      <c r="G5" s="100">
        <v>2021</v>
      </c>
      <c r="H5" s="42" t="s">
        <v>17</v>
      </c>
      <c r="I5" s="43" t="s">
        <v>18</v>
      </c>
    </row>
    <row r="6" spans="1:9" s="7" customFormat="1" ht="30.95" customHeight="1">
      <c r="A6" s="96" t="s">
        <v>143</v>
      </c>
      <c r="B6" s="204" t="s">
        <v>35</v>
      </c>
      <c r="C6" s="97">
        <v>266.70001220703102</v>
      </c>
      <c r="D6" s="97">
        <f>266.7+1.8</f>
        <v>268.5</v>
      </c>
      <c r="E6" s="97">
        <v>268.8</v>
      </c>
      <c r="F6" s="97">
        <v>285.5</v>
      </c>
      <c r="G6" s="97">
        <v>288.7</v>
      </c>
      <c r="H6" s="210" t="s">
        <v>261</v>
      </c>
      <c r="I6" s="98" t="s">
        <v>172</v>
      </c>
    </row>
    <row r="7" spans="1:9" s="7" customFormat="1" ht="30.95" customHeight="1">
      <c r="A7" s="96" t="s">
        <v>288</v>
      </c>
      <c r="B7" s="204" t="s">
        <v>35</v>
      </c>
      <c r="C7" s="97">
        <v>5.0999999046325701</v>
      </c>
      <c r="D7" s="97">
        <v>2.2999999999999998</v>
      </c>
      <c r="E7" s="97">
        <v>3.6</v>
      </c>
      <c r="F7" s="97">
        <v>4.8</v>
      </c>
      <c r="G7" s="97">
        <v>4.7</v>
      </c>
      <c r="H7" s="212" t="s">
        <v>261</v>
      </c>
      <c r="I7" s="98" t="s">
        <v>173</v>
      </c>
    </row>
    <row r="8" spans="1:9" s="7" customFormat="1" ht="30.95" customHeight="1">
      <c r="A8" s="49" t="s">
        <v>285</v>
      </c>
      <c r="B8" s="205" t="s">
        <v>35</v>
      </c>
      <c r="C8" s="93">
        <v>261.60000610351602</v>
      </c>
      <c r="D8" s="93">
        <f>D6-D7</f>
        <v>266.2</v>
      </c>
      <c r="E8" s="93">
        <v>265.2</v>
      </c>
      <c r="F8" s="93">
        <v>280.7</v>
      </c>
      <c r="G8" s="93">
        <v>284</v>
      </c>
      <c r="H8" s="211" t="s">
        <v>261</v>
      </c>
      <c r="I8" s="50" t="s">
        <v>174</v>
      </c>
    </row>
    <row r="9" spans="1:9" s="7" customFormat="1" ht="27.95" customHeight="1">
      <c r="A9" s="47" t="s">
        <v>78</v>
      </c>
      <c r="B9" s="91"/>
      <c r="C9" s="94">
        <v>245.8</v>
      </c>
      <c r="D9" s="94">
        <v>249.2</v>
      </c>
      <c r="E9" s="94">
        <v>248.2</v>
      </c>
      <c r="F9" s="94">
        <v>262.39999999999998</v>
      </c>
      <c r="G9" s="94">
        <v>265.3</v>
      </c>
      <c r="H9" s="92"/>
      <c r="I9" s="44" t="s">
        <v>91</v>
      </c>
    </row>
    <row r="10" spans="1:9" s="7" customFormat="1" ht="27.95" customHeight="1">
      <c r="A10" s="110" t="s">
        <v>284</v>
      </c>
      <c r="B10" s="91"/>
      <c r="C10" s="94">
        <v>5.3</v>
      </c>
      <c r="D10" s="94">
        <v>5.5</v>
      </c>
      <c r="E10" s="94">
        <v>5.6</v>
      </c>
      <c r="F10" s="94">
        <v>5.7</v>
      </c>
      <c r="G10" s="94">
        <v>5.7</v>
      </c>
      <c r="H10" s="92"/>
      <c r="I10" s="44" t="s">
        <v>175</v>
      </c>
    </row>
    <row r="11" spans="1:9" s="7" customFormat="1" ht="27.95" customHeight="1">
      <c r="A11" s="110" t="s">
        <v>277</v>
      </c>
      <c r="B11" s="91"/>
      <c r="C11" s="94">
        <v>0.2</v>
      </c>
      <c r="D11" s="94">
        <v>0.3</v>
      </c>
      <c r="E11" s="94">
        <v>0.2</v>
      </c>
      <c r="F11" s="94">
        <v>0.3</v>
      </c>
      <c r="G11" s="94">
        <v>0.2</v>
      </c>
      <c r="H11" s="92"/>
      <c r="I11" s="44" t="s">
        <v>176</v>
      </c>
    </row>
    <row r="12" spans="1:9" s="7" customFormat="1" ht="27.95" customHeight="1">
      <c r="A12" s="110" t="s">
        <v>278</v>
      </c>
      <c r="B12" s="91"/>
      <c r="C12" s="108">
        <v>7.4</v>
      </c>
      <c r="D12" s="108">
        <v>8.4</v>
      </c>
      <c r="E12" s="108">
        <v>8.5</v>
      </c>
      <c r="F12" s="108">
        <v>8.9</v>
      </c>
      <c r="G12" s="108">
        <v>9.1999999999999993</v>
      </c>
      <c r="H12" s="92"/>
      <c r="I12" s="44" t="s">
        <v>141</v>
      </c>
    </row>
    <row r="13" spans="1:9" s="7" customFormat="1" ht="27.95" customHeight="1">
      <c r="A13" s="110" t="s">
        <v>407</v>
      </c>
      <c r="B13" s="91"/>
      <c r="C13" s="108">
        <v>0</v>
      </c>
      <c r="D13" s="108">
        <v>0</v>
      </c>
      <c r="E13" s="108">
        <v>0</v>
      </c>
      <c r="F13" s="108">
        <v>0</v>
      </c>
      <c r="G13" s="108">
        <v>0</v>
      </c>
      <c r="H13" s="92"/>
      <c r="I13" s="44" t="s">
        <v>410</v>
      </c>
    </row>
    <row r="14" spans="1:9" s="7" customFormat="1" ht="35.25" customHeight="1">
      <c r="A14" s="215" t="s">
        <v>408</v>
      </c>
      <c r="B14" s="206"/>
      <c r="C14" s="216">
        <v>0.7</v>
      </c>
      <c r="D14" s="216">
        <v>0.6</v>
      </c>
      <c r="E14" s="216">
        <v>0.5</v>
      </c>
      <c r="F14" s="216">
        <v>0.8</v>
      </c>
      <c r="G14" s="216">
        <v>0.9</v>
      </c>
      <c r="H14" s="92"/>
      <c r="I14" s="217" t="s">
        <v>409</v>
      </c>
    </row>
    <row r="15" spans="1:9" s="7" customFormat="1" ht="27.95" customHeight="1">
      <c r="A15" s="110" t="s">
        <v>267</v>
      </c>
      <c r="B15" s="91"/>
      <c r="C15" s="108">
        <v>1.9</v>
      </c>
      <c r="D15" s="108">
        <v>1.9</v>
      </c>
      <c r="E15" s="108">
        <v>2</v>
      </c>
      <c r="F15" s="108">
        <v>2.2999999999999998</v>
      </c>
      <c r="G15" s="108">
        <v>2.2999999999999998</v>
      </c>
      <c r="H15" s="92"/>
      <c r="I15" s="44" t="s">
        <v>274</v>
      </c>
    </row>
    <row r="16" spans="1:9" s="7" customFormat="1" ht="27.95" customHeight="1">
      <c r="A16" s="47" t="s">
        <v>21</v>
      </c>
      <c r="B16" s="91"/>
      <c r="C16" s="94">
        <v>0.3</v>
      </c>
      <c r="D16" s="94">
        <v>0.3</v>
      </c>
      <c r="E16" s="94">
        <v>0.2</v>
      </c>
      <c r="F16" s="94">
        <v>0.3</v>
      </c>
      <c r="G16" s="94">
        <v>0.4</v>
      </c>
      <c r="H16" s="107"/>
      <c r="I16" s="44" t="s">
        <v>155</v>
      </c>
    </row>
    <row r="17" spans="1:16" s="7" customFormat="1" ht="30.95" customHeight="1">
      <c r="A17" s="218" t="s">
        <v>144</v>
      </c>
      <c r="B17" s="221" t="s">
        <v>14</v>
      </c>
      <c r="C17" s="219">
        <v>99.699996948242202</v>
      </c>
      <c r="D17" s="219">
        <v>100</v>
      </c>
      <c r="E17" s="219">
        <v>100</v>
      </c>
      <c r="F17" s="219">
        <v>100</v>
      </c>
      <c r="G17" s="219">
        <v>100</v>
      </c>
      <c r="H17" s="222" t="s">
        <v>14</v>
      </c>
      <c r="I17" s="220" t="s">
        <v>177</v>
      </c>
    </row>
    <row r="18" spans="1:16" s="7" customFormat="1" ht="30" customHeight="1">
      <c r="A18" s="47" t="s">
        <v>280</v>
      </c>
      <c r="B18" s="91"/>
      <c r="C18" s="94">
        <v>99.699996948242202</v>
      </c>
      <c r="D18" s="94">
        <v>100</v>
      </c>
      <c r="E18" s="94">
        <v>100</v>
      </c>
      <c r="F18" s="94">
        <v>100</v>
      </c>
      <c r="G18" s="94">
        <v>100</v>
      </c>
      <c r="H18" s="92"/>
      <c r="I18" s="44" t="s">
        <v>282</v>
      </c>
    </row>
    <row r="19" spans="1:16" s="7" customFormat="1" ht="30" customHeight="1" thickBot="1">
      <c r="A19" s="200" t="s">
        <v>281</v>
      </c>
      <c r="B19" s="209"/>
      <c r="C19" s="201" t="s">
        <v>164</v>
      </c>
      <c r="D19" s="201" t="s">
        <v>164</v>
      </c>
      <c r="E19" s="201" t="s">
        <v>164</v>
      </c>
      <c r="F19" s="201" t="s">
        <v>164</v>
      </c>
      <c r="G19" s="201" t="s">
        <v>164</v>
      </c>
      <c r="H19" s="202"/>
      <c r="I19" s="203" t="s">
        <v>283</v>
      </c>
    </row>
    <row r="20" spans="1:16" s="198" customFormat="1" ht="18" customHeight="1" thickTop="1">
      <c r="A20" s="195" t="s">
        <v>166</v>
      </c>
      <c r="B20" s="195"/>
      <c r="C20" s="196"/>
      <c r="D20" s="196"/>
      <c r="E20" s="196"/>
      <c r="F20" s="196"/>
      <c r="G20" s="196"/>
      <c r="H20" s="196"/>
      <c r="I20" s="197" t="s">
        <v>165</v>
      </c>
    </row>
    <row r="21" spans="1:16" s="7" customFormat="1" ht="21" customHeight="1">
      <c r="A21" s="32" t="s">
        <v>169</v>
      </c>
      <c r="B21" s="32"/>
      <c r="C21" s="33"/>
      <c r="D21" s="33"/>
      <c r="E21" s="33"/>
      <c r="F21" s="33"/>
      <c r="G21" s="33"/>
      <c r="H21" s="33"/>
      <c r="I21" s="31" t="s">
        <v>170</v>
      </c>
      <c r="N21" s="23"/>
      <c r="O21" s="23"/>
      <c r="P21" s="23"/>
    </row>
    <row r="22" spans="1:16" s="7" customFormat="1" ht="8.1" customHeight="1">
      <c r="A22" s="2"/>
      <c r="B22" s="6"/>
      <c r="C22" s="6"/>
      <c r="D22" s="6"/>
      <c r="E22" s="6"/>
      <c r="F22" s="6"/>
      <c r="G22" s="6"/>
      <c r="H22" s="6"/>
      <c r="I22" s="3"/>
    </row>
    <row r="23" spans="1:16" s="7" customFormat="1" ht="27" customHeight="1">
      <c r="A23"/>
      <c r="B23"/>
      <c r="C23"/>
      <c r="D23"/>
      <c r="E23"/>
      <c r="F23"/>
      <c r="G23"/>
      <c r="H23"/>
      <c r="I23"/>
    </row>
    <row r="24" spans="1:16" s="7" customFormat="1" ht="27" customHeight="1">
      <c r="A24"/>
      <c r="B24"/>
      <c r="C24"/>
      <c r="D24"/>
      <c r="E24"/>
      <c r="F24"/>
      <c r="G24"/>
      <c r="H24"/>
      <c r="I24"/>
    </row>
    <row r="25" spans="1:16" s="7" customFormat="1" ht="27" customHeight="1">
      <c r="A25"/>
      <c r="B25"/>
      <c r="C25"/>
      <c r="D25"/>
      <c r="E25"/>
      <c r="F25"/>
      <c r="G25"/>
      <c r="H25"/>
      <c r="I25"/>
    </row>
    <row r="26" spans="1:16" s="7" customFormat="1" ht="27" customHeight="1">
      <c r="A26" s="21"/>
      <c r="B26"/>
      <c r="C26"/>
      <c r="D26"/>
      <c r="E26"/>
      <c r="F26"/>
      <c r="G26"/>
      <c r="H26"/>
      <c r="I26"/>
    </row>
    <row r="27" spans="1:16" s="7" customFormat="1" ht="27" customHeight="1">
      <c r="A27" s="21"/>
      <c r="B27"/>
      <c r="C27"/>
      <c r="D27"/>
      <c r="E27"/>
      <c r="F27"/>
      <c r="G27"/>
      <c r="H27"/>
      <c r="I27"/>
    </row>
    <row r="28" spans="1:16" s="7" customFormat="1" ht="27" customHeight="1">
      <c r="A28" s="21"/>
      <c r="B28"/>
      <c r="C28"/>
      <c r="D28"/>
      <c r="E28"/>
      <c r="F28"/>
      <c r="G28"/>
      <c r="H28"/>
      <c r="I28"/>
    </row>
    <row r="29" spans="1:16" s="7" customFormat="1" ht="27" customHeight="1">
      <c r="A29" s="21"/>
      <c r="B29"/>
      <c r="C29"/>
      <c r="D29"/>
      <c r="E29"/>
      <c r="F29"/>
      <c r="G29"/>
      <c r="H29"/>
      <c r="I29"/>
    </row>
    <row r="30" spans="1:16" s="7" customFormat="1" ht="27" customHeight="1">
      <c r="A30" s="21"/>
      <c r="B30"/>
      <c r="C30"/>
      <c r="D30"/>
      <c r="E30"/>
      <c r="F30"/>
      <c r="G30"/>
      <c r="H30"/>
      <c r="I30"/>
    </row>
    <row r="31" spans="1:16" s="7" customFormat="1" ht="27" customHeight="1"/>
    <row r="32" spans="1:16" s="7" customFormat="1" ht="27" customHeight="1"/>
    <row r="33" s="7" customFormat="1" ht="27" customHeight="1"/>
    <row r="34" s="7" customFormat="1" ht="27" customHeight="1"/>
    <row r="35" s="7" customFormat="1" ht="24.95" customHeight="1"/>
    <row r="36" s="90" customFormat="1"/>
    <row r="37" s="7" customFormat="1" ht="24.95" customHeight="1"/>
    <row r="38" s="7" customFormat="1" ht="27" customHeight="1"/>
    <row r="39" s="7" customFormat="1" ht="27" customHeight="1"/>
    <row r="40" s="7" customFormat="1" ht="24.95" customHeight="1"/>
    <row r="41" s="7" customFormat="1" ht="24.95" customHeight="1"/>
    <row r="42" s="7" customFormat="1" ht="24.95" customHeight="1"/>
    <row r="43" s="7" customFormat="1" ht="27" customHeight="1"/>
    <row r="44" s="7" customFormat="1" ht="27" customHeight="1"/>
    <row r="45" s="7" customFormat="1" ht="27" customHeight="1"/>
    <row r="46" s="7" customFormat="1" ht="27" customHeight="1"/>
    <row r="47" s="7" customFormat="1" ht="27" customHeight="1"/>
    <row r="48" s="7" customFormat="1" ht="27" customHeight="1"/>
    <row r="49" spans="1:9" s="7" customFormat="1" ht="27" customHeight="1"/>
    <row r="50" spans="1:9" s="7" customFormat="1" ht="27" customHeight="1"/>
    <row r="51" spans="1:9" s="7" customFormat="1" ht="27" customHeight="1"/>
    <row r="52" spans="1:9" s="7" customFormat="1" ht="27" customHeight="1"/>
    <row r="53" spans="1:9" s="7" customFormat="1" ht="27" customHeight="1"/>
    <row r="54" spans="1:9" s="7" customFormat="1" ht="27" customHeight="1"/>
    <row r="55" spans="1:9" s="7" customFormat="1" ht="27" customHeight="1"/>
    <row r="56" spans="1:9" s="7" customFormat="1" ht="27" customHeight="1"/>
    <row r="57" spans="1:9" s="7" customFormat="1" ht="27" customHeight="1"/>
    <row r="58" spans="1:9" s="7" customFormat="1" ht="27" customHeight="1"/>
    <row r="59" spans="1:9" s="7" customFormat="1" ht="27" customHeight="1"/>
    <row r="60" spans="1:9" s="7" customFormat="1" ht="27" customHeight="1"/>
    <row r="61" spans="1:9" s="7" customFormat="1" ht="27" customHeight="1"/>
    <row r="62" spans="1:9" s="7" customFormat="1" ht="27" customHeight="1">
      <c r="A62"/>
      <c r="B62"/>
      <c r="C62"/>
      <c r="D62"/>
      <c r="E62"/>
      <c r="F62"/>
      <c r="G62"/>
      <c r="H62"/>
      <c r="I62"/>
    </row>
    <row r="63" spans="1:9" s="7" customFormat="1" ht="18" customHeight="1">
      <c r="A63"/>
      <c r="B63"/>
      <c r="C63"/>
      <c r="D63"/>
      <c r="E63"/>
      <c r="F63"/>
      <c r="G63"/>
      <c r="H63"/>
      <c r="I63"/>
    </row>
    <row r="64" spans="1:9" s="23" customFormat="1" ht="21" customHeight="1">
      <c r="A64"/>
      <c r="B64"/>
      <c r="C64"/>
      <c r="D64"/>
      <c r="E64"/>
      <c r="F64"/>
      <c r="G64"/>
      <c r="H64"/>
      <c r="I64"/>
    </row>
    <row r="65" ht="8.1" customHeight="1"/>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CE37-2ED5-5E48-9519-7A2F2EFD64A0}">
  <sheetPr>
    <tabColor rgb="FFDACFAA"/>
  </sheetPr>
  <dimension ref="A1:U1048547"/>
  <sheetViews>
    <sheetView showGridLines="0" rightToLeft="1" zoomScaleNormal="100" zoomScaleSheetLayoutView="100" workbookViewId="0">
      <selection activeCell="N1" sqref="N1"/>
    </sheetView>
  </sheetViews>
  <sheetFormatPr defaultColWidth="8.85546875" defaultRowHeight="15"/>
  <cols>
    <col min="1" max="14" width="9.7109375" customWidth="1"/>
    <col min="15" max="23" width="10.7109375" customWidth="1"/>
  </cols>
  <sheetData>
    <row r="1" spans="1:21" ht="17.25">
      <c r="A1" s="88" t="s">
        <v>317</v>
      </c>
      <c r="B1" s="128"/>
      <c r="C1" s="128"/>
      <c r="D1" s="128"/>
      <c r="E1" s="128"/>
      <c r="F1" s="128"/>
      <c r="G1" s="128"/>
      <c r="H1" s="128"/>
      <c r="I1" s="128"/>
      <c r="J1" s="128"/>
      <c r="K1" s="128"/>
      <c r="L1" s="128"/>
      <c r="M1" s="128"/>
    </row>
    <row r="2" spans="1:21" ht="15.75">
      <c r="A2" s="199" t="s">
        <v>310</v>
      </c>
      <c r="B2" s="128"/>
      <c r="C2" s="128"/>
      <c r="D2" s="128"/>
      <c r="E2" s="128"/>
      <c r="F2" s="128"/>
      <c r="G2" s="128"/>
      <c r="H2" s="128"/>
      <c r="I2" s="128"/>
      <c r="J2" s="128"/>
      <c r="K2" s="128"/>
      <c r="L2" s="128"/>
      <c r="M2" s="128"/>
    </row>
    <row r="3" spans="1:21">
      <c r="A3" s="15" t="s">
        <v>311</v>
      </c>
      <c r="B3" s="128"/>
      <c r="C3" s="128"/>
      <c r="D3" s="128"/>
      <c r="E3" s="128"/>
      <c r="F3" s="128"/>
      <c r="G3" s="128"/>
      <c r="H3" s="128"/>
      <c r="I3" s="128"/>
      <c r="J3" s="128"/>
      <c r="K3" s="128"/>
      <c r="L3" s="128"/>
      <c r="M3" s="128"/>
    </row>
    <row r="4" spans="1:21" ht="17.25">
      <c r="A4" s="128"/>
      <c r="B4" s="88"/>
      <c r="C4" s="88"/>
      <c r="D4" s="88"/>
      <c r="E4" s="88"/>
      <c r="F4" s="88"/>
      <c r="G4" s="128"/>
      <c r="H4" s="128"/>
      <c r="I4" s="128"/>
      <c r="J4" s="128"/>
      <c r="K4" s="128"/>
      <c r="L4" s="128"/>
    </row>
    <row r="5" spans="1:21" ht="15.75">
      <c r="B5" s="51"/>
      <c r="C5" s="51"/>
      <c r="D5" s="51"/>
      <c r="E5" s="51"/>
      <c r="F5" s="51"/>
    </row>
    <row r="6" spans="1:21">
      <c r="B6" s="15"/>
      <c r="C6" s="15"/>
      <c r="D6" s="15"/>
      <c r="E6" s="15"/>
      <c r="F6" s="15"/>
    </row>
    <row r="7" spans="1:21">
      <c r="A7" s="23"/>
      <c r="B7" s="23"/>
      <c r="C7" s="23"/>
      <c r="D7" s="23"/>
      <c r="E7" s="23"/>
      <c r="F7" s="23"/>
    </row>
    <row r="8" spans="1:21">
      <c r="A8" s="23"/>
      <c r="B8" s="23"/>
      <c r="C8" s="23"/>
      <c r="D8" s="23"/>
      <c r="E8" s="23"/>
      <c r="F8" s="23"/>
    </row>
    <row r="9" spans="1:21" ht="17.25">
      <c r="A9" s="7"/>
      <c r="B9" s="7"/>
      <c r="C9" s="7"/>
      <c r="D9" s="7"/>
      <c r="E9" s="7"/>
      <c r="F9" s="7"/>
      <c r="P9" s="88"/>
      <c r="Q9" s="88"/>
      <c r="R9" s="88"/>
      <c r="S9" s="88"/>
      <c r="T9" s="88"/>
      <c r="U9" s="88"/>
    </row>
    <row r="10" spans="1:21" ht="15.75">
      <c r="A10" s="7"/>
      <c r="B10" s="7"/>
      <c r="C10" s="7"/>
      <c r="D10" s="7"/>
      <c r="E10" s="7"/>
      <c r="F10" s="7"/>
      <c r="P10" s="51"/>
      <c r="Q10" s="51"/>
      <c r="R10" s="51"/>
      <c r="S10" s="51"/>
      <c r="T10" s="51"/>
      <c r="U10" s="51"/>
    </row>
    <row r="11" spans="1:21">
      <c r="A11" s="7"/>
      <c r="B11" s="7"/>
      <c r="C11" s="7"/>
      <c r="D11" s="7"/>
      <c r="E11" s="7"/>
      <c r="F11" s="7"/>
      <c r="P11" s="15"/>
      <c r="Q11" s="15"/>
      <c r="R11" s="15"/>
      <c r="S11" s="15"/>
      <c r="T11" s="15"/>
      <c r="U11" s="15"/>
    </row>
    <row r="12" spans="1:21">
      <c r="A12" s="23"/>
      <c r="B12" s="23"/>
      <c r="C12" s="23"/>
      <c r="D12" s="23"/>
      <c r="E12" s="23"/>
      <c r="F12" s="23"/>
    </row>
    <row r="13" spans="1:21">
      <c r="A13" s="23"/>
      <c r="B13" s="23"/>
      <c r="C13" s="23"/>
      <c r="D13" s="23"/>
      <c r="E13" s="23"/>
      <c r="F13" s="23"/>
    </row>
    <row r="23" spans="1:13" ht="17.25">
      <c r="B23" s="88"/>
      <c r="C23" s="88"/>
      <c r="D23" s="88"/>
      <c r="E23" s="88"/>
      <c r="F23" s="88"/>
    </row>
    <row r="24" spans="1:13" ht="17.25">
      <c r="A24" s="88" t="s">
        <v>312</v>
      </c>
      <c r="B24" s="51"/>
      <c r="C24" s="51"/>
      <c r="D24" s="51"/>
      <c r="E24" s="51"/>
      <c r="F24" s="51"/>
      <c r="G24" s="128"/>
      <c r="H24" s="128"/>
      <c r="I24" s="128"/>
      <c r="J24" s="128"/>
      <c r="K24" s="128"/>
      <c r="L24" s="128"/>
      <c r="M24" s="128"/>
    </row>
    <row r="25" spans="1:13" ht="15.75">
      <c r="A25" s="199" t="s">
        <v>314</v>
      </c>
      <c r="B25" s="15"/>
      <c r="C25" s="15"/>
      <c r="D25" s="15"/>
      <c r="E25" s="15"/>
      <c r="F25" s="15"/>
      <c r="G25" s="128"/>
      <c r="H25" s="128"/>
      <c r="I25" s="128"/>
      <c r="J25" s="128"/>
      <c r="K25" s="128"/>
      <c r="L25" s="128"/>
      <c r="M25" s="128"/>
    </row>
    <row r="26" spans="1:13">
      <c r="A26" s="15" t="s">
        <v>315</v>
      </c>
      <c r="B26" s="128"/>
      <c r="C26" s="128"/>
      <c r="D26" s="128"/>
      <c r="E26" s="128"/>
      <c r="F26" s="128"/>
      <c r="G26" s="128"/>
      <c r="H26" s="128"/>
      <c r="I26" s="128"/>
      <c r="J26" s="128"/>
      <c r="K26" s="128"/>
      <c r="L26" s="128"/>
      <c r="M26" s="128"/>
    </row>
    <row r="1048476" s="16" customFormat="1" ht="15" customHeight="1"/>
    <row r="1048477" s="16" customFormat="1" ht="15" customHeight="1"/>
    <row r="1048482" spans="1:11" ht="15" customHeight="1"/>
    <row r="1048483" spans="1:11" ht="15" customHeight="1"/>
    <row r="1048484" spans="1:11" ht="15" customHeight="1"/>
    <row r="1048485" spans="1:11" ht="15" customHeight="1"/>
    <row r="1048486" spans="1:11" ht="15" customHeight="1"/>
    <row r="1048487" spans="1:11" ht="15" customHeight="1"/>
    <row r="1048489" spans="1:11" ht="15" customHeight="1"/>
    <row r="1048490" spans="1:11" ht="15" customHeight="1">
      <c r="H1048490" s="89"/>
      <c r="I1048490" s="89"/>
      <c r="J1048490" s="89"/>
      <c r="K1048490" s="89"/>
    </row>
    <row r="1048491" spans="1:11" ht="15" customHeight="1">
      <c r="H1048491" s="125"/>
      <c r="J1048491" s="125"/>
      <c r="K1048491" s="89"/>
    </row>
    <row r="1048492" spans="1:11" ht="15" customHeight="1">
      <c r="H1048492" s="125"/>
      <c r="I1048492" s="125"/>
      <c r="J1048492" s="125"/>
    </row>
    <row r="1048493" spans="1:11" ht="15" customHeight="1">
      <c r="H1048493" s="125"/>
      <c r="I1048493" s="125"/>
      <c r="J1048493" s="125"/>
    </row>
    <row r="1048494" spans="1:11" ht="15" customHeight="1">
      <c r="F1048494" s="125"/>
      <c r="G1048494" s="125"/>
      <c r="H1048494" s="125"/>
    </row>
    <row r="1048495" spans="1:11" ht="15" customHeight="1">
      <c r="A1048495" s="89"/>
      <c r="B1048495" s="89"/>
      <c r="C1048495" s="89"/>
      <c r="D1048495" s="89"/>
      <c r="E1048495" s="89"/>
      <c r="H1048495" s="133"/>
    </row>
    <row r="1048496" spans="1:11" ht="15" customHeight="1">
      <c r="A1048496" s="89"/>
      <c r="B1048496" s="89"/>
      <c r="C1048496" s="89"/>
      <c r="D1048496" s="89"/>
    </row>
    <row r="1048497" spans="1:4" ht="15" customHeight="1">
      <c r="A1048497" s="89"/>
      <c r="B1048497" s="89"/>
      <c r="C1048497" s="89"/>
      <c r="D1048497" s="89"/>
    </row>
    <row r="1048498" spans="1:4" ht="15" customHeight="1">
      <c r="A1048498" s="89"/>
      <c r="B1048498" s="89"/>
      <c r="C1048498" s="89"/>
      <c r="D1048498" s="89"/>
    </row>
    <row r="1048499" spans="1:4" ht="15" customHeight="1">
      <c r="A1048499" s="89"/>
    </row>
    <row r="1048500" spans="1:4" ht="15" customHeight="1">
      <c r="A1048500" s="89"/>
    </row>
    <row r="1048501" spans="1:4" ht="15" customHeight="1">
      <c r="A1048501" s="89"/>
    </row>
    <row r="1048502" spans="1:4" ht="15" customHeight="1"/>
    <row r="1048503" spans="1:4" ht="15" customHeight="1"/>
    <row r="1048504" spans="1:4" ht="15" customHeight="1"/>
    <row r="1048505" spans="1:4" ht="15" customHeight="1"/>
    <row r="1048506" spans="1:4" ht="15" customHeight="1"/>
    <row r="1048507" spans="1:4" ht="15" customHeight="1"/>
    <row r="1048508" spans="1:4" ht="15" customHeight="1"/>
    <row r="1048521" spans="1:5" ht="15" customHeight="1"/>
    <row r="1048522" spans="1:5" ht="15" customHeight="1"/>
    <row r="1048523" spans="1:5" ht="15" customHeight="1"/>
    <row r="1048524" spans="1:5" ht="15" customHeight="1">
      <c r="A1048524" s="89">
        <v>2021</v>
      </c>
      <c r="C1048524" s="125"/>
      <c r="D1048524" s="125"/>
      <c r="E1048524" s="125"/>
    </row>
    <row r="1048525" spans="1:5" ht="15" customHeight="1">
      <c r="A1048525" s="104" t="s">
        <v>391</v>
      </c>
      <c r="B1048525" s="89">
        <f>'T3'!G8-'F3'!B1048526-'F3'!B1048527-'F3'!B1048528</f>
        <v>3.8000000000000114</v>
      </c>
      <c r="C1048525" s="7"/>
      <c r="D1048525" s="7"/>
      <c r="E1048525" s="7"/>
    </row>
    <row r="1048526" spans="1:5" ht="15" customHeight="1">
      <c r="A1048526" s="104" t="s">
        <v>246</v>
      </c>
      <c r="B1048526" s="89">
        <f>'T3'!G12</f>
        <v>9.1999999999999993</v>
      </c>
      <c r="C1048526" s="7"/>
      <c r="D1048526" s="7"/>
      <c r="E1048526" s="7"/>
    </row>
    <row r="1048527" spans="1:5" ht="15" customHeight="1">
      <c r="A1048527" s="104" t="s">
        <v>235</v>
      </c>
      <c r="B1048527" s="89">
        <f>'T3'!G10</f>
        <v>5.7</v>
      </c>
      <c r="C1048527" s="7"/>
      <c r="D1048527" s="7"/>
      <c r="E1048527" s="7"/>
    </row>
    <row r="1048528" spans="1:5" ht="15" customHeight="1">
      <c r="A1048528" s="104" t="s">
        <v>245</v>
      </c>
      <c r="B1048528" s="89">
        <f>'T3'!G9</f>
        <v>265.3</v>
      </c>
      <c r="C1048528" s="7"/>
      <c r="D1048528" s="7"/>
      <c r="E1048528" s="7"/>
    </row>
    <row r="1048529" spans="1:6" ht="15" customHeight="1">
      <c r="A1048529" s="131"/>
      <c r="C1048529" s="7"/>
    </row>
    <row r="1048530" spans="1:6" ht="15" customHeight="1">
      <c r="A1048530" s="131"/>
      <c r="C1048530" s="20"/>
      <c r="D1048530" s="16"/>
      <c r="E1048530" s="16"/>
    </row>
    <row r="1048531" spans="1:6" ht="15" customHeight="1">
      <c r="A1048531" s="16"/>
      <c r="B1048531" s="16"/>
      <c r="C1048531" s="20"/>
      <c r="D1048531" s="16"/>
      <c r="E1048531" s="16"/>
    </row>
    <row r="1048532" spans="1:6" ht="15" customHeight="1">
      <c r="A1048532" s="125"/>
      <c r="B1048532" s="125">
        <v>2017</v>
      </c>
      <c r="C1048532" s="123">
        <v>2018</v>
      </c>
      <c r="D1048532" s="125">
        <v>2019</v>
      </c>
      <c r="E1048532" s="123">
        <v>2020</v>
      </c>
      <c r="F1048532" s="125">
        <v>2021</v>
      </c>
    </row>
    <row r="1048533" spans="1:6" ht="15" customHeight="1">
      <c r="A1048533" s="130" t="s">
        <v>316</v>
      </c>
      <c r="B1048533" s="89">
        <f>'T3'!C17</f>
        <v>99.699996948242202</v>
      </c>
      <c r="C1048533" s="89">
        <f>'T3'!D17</f>
        <v>100</v>
      </c>
      <c r="D1048533" s="89">
        <f>'T3'!E17</f>
        <v>100</v>
      </c>
      <c r="E1048533" s="89">
        <f>'T3'!F17</f>
        <v>100</v>
      </c>
      <c r="F1048533" s="89">
        <f>'T3'!G17</f>
        <v>100</v>
      </c>
    </row>
    <row r="1048534" spans="1:6" ht="15" customHeight="1">
      <c r="A1048534" s="89"/>
      <c r="B1048534" s="89"/>
    </row>
    <row r="1048535" spans="1:6" ht="15" customHeight="1">
      <c r="A1048535" s="89"/>
      <c r="B1048535" s="89"/>
    </row>
    <row r="1048536" spans="1:6" ht="15" customHeight="1"/>
    <row r="1048537" spans="1:6" ht="15" customHeight="1"/>
    <row r="1048538" spans="1:6" ht="15" customHeight="1"/>
    <row r="1048539" spans="1:6" ht="15" customHeight="1"/>
    <row r="1048540" spans="1:6" ht="15" customHeight="1"/>
    <row r="1048541" spans="1:6" ht="15" customHeight="1"/>
    <row r="1048542" spans="1:6" ht="15" customHeight="1"/>
    <row r="1048543" spans="1:6" ht="15" customHeight="1"/>
    <row r="1048544" spans="1:6" ht="15" customHeight="1"/>
    <row r="1048545" ht="15" customHeight="1"/>
    <row r="1048546" ht="15" customHeight="1"/>
    <row r="1048547" ht="15" customHeight="1"/>
  </sheetData>
  <sortState xmlns:xlrd2="http://schemas.microsoft.com/office/spreadsheetml/2017/richdata2" ref="A1048528:C1048528">
    <sortCondition descending="1" ref="C1048528"/>
  </sortState>
  <printOptions horizontalCentered="1" gridLinesSet="0"/>
  <pageMargins left="0.3" right="0.3" top="1.5" bottom="1" header="0" footer="0"/>
  <pageSetup paperSize="9" scale="93"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3" max="12"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CAFD-03F2-4BF7-8415-301C13DC5855}">
  <dimension ref="A1:P71"/>
  <sheetViews>
    <sheetView showGridLines="0" rightToLeft="1" zoomScaleNormal="100" zoomScaleSheetLayoutView="100" workbookViewId="0">
      <selection activeCell="J1" sqref="J1"/>
    </sheetView>
  </sheetViews>
  <sheetFormatPr defaultColWidth="8.85546875" defaultRowHeight="15"/>
  <cols>
    <col min="1" max="1" width="30.7109375" customWidth="1"/>
    <col min="2" max="2" width="14.7109375" customWidth="1"/>
    <col min="3" max="7" width="7.7109375" customWidth="1"/>
    <col min="8" max="8" width="14.7109375" customWidth="1"/>
    <col min="9" max="9" width="30.7109375" customWidth="1"/>
  </cols>
  <sheetData>
    <row r="1" spans="1:9" ht="23.1" customHeight="1">
      <c r="A1" s="248" t="s">
        <v>22</v>
      </c>
      <c r="B1" s="36" t="s">
        <v>107</v>
      </c>
      <c r="C1" s="14"/>
      <c r="D1" s="14"/>
      <c r="E1" s="14"/>
      <c r="F1" s="14"/>
      <c r="G1" s="14"/>
      <c r="H1" s="14"/>
      <c r="I1" s="249" t="s">
        <v>260</v>
      </c>
    </row>
    <row r="2" spans="1:9" ht="18" customHeight="1">
      <c r="A2" s="248"/>
      <c r="B2" s="87" t="s">
        <v>108</v>
      </c>
      <c r="C2" s="19"/>
      <c r="D2" s="19"/>
      <c r="E2" s="19"/>
      <c r="F2" s="19"/>
      <c r="G2" s="19"/>
      <c r="H2" s="19"/>
      <c r="I2" s="249"/>
    </row>
    <row r="3" spans="1:9" ht="18" customHeight="1">
      <c r="A3" s="4"/>
      <c r="C3" s="1"/>
      <c r="D3" s="1"/>
      <c r="E3" s="1"/>
      <c r="F3" s="1"/>
      <c r="G3" s="1"/>
      <c r="H3" s="1"/>
      <c r="I3" s="5"/>
    </row>
    <row r="4" spans="1:9" ht="21.75" customHeight="1">
      <c r="A4" s="37"/>
      <c r="B4" s="27"/>
      <c r="C4" s="26" t="s">
        <v>11</v>
      </c>
      <c r="D4" s="26"/>
      <c r="E4" s="38"/>
      <c r="F4" s="38"/>
      <c r="G4" s="39" t="s">
        <v>12</v>
      </c>
      <c r="H4" s="40"/>
      <c r="I4" s="41"/>
    </row>
    <row r="5" spans="1:9" ht="15" customHeight="1">
      <c r="A5" s="28" t="s">
        <v>15</v>
      </c>
      <c r="B5" s="29" t="s">
        <v>16</v>
      </c>
      <c r="C5" s="99">
        <v>2017</v>
      </c>
      <c r="D5" s="99">
        <v>2018</v>
      </c>
      <c r="E5" s="99">
        <v>2019</v>
      </c>
      <c r="F5" s="99">
        <v>2020</v>
      </c>
      <c r="G5" s="100">
        <v>2021</v>
      </c>
      <c r="H5" s="42" t="s">
        <v>17</v>
      </c>
      <c r="I5" s="43" t="s">
        <v>18</v>
      </c>
    </row>
    <row r="6" spans="1:9" s="7" customFormat="1" ht="30.95" customHeight="1">
      <c r="A6" s="49" t="s">
        <v>96</v>
      </c>
      <c r="B6" s="205" t="s">
        <v>289</v>
      </c>
      <c r="C6" s="93">
        <v>435.7</v>
      </c>
      <c r="D6" s="93">
        <v>437.1</v>
      </c>
      <c r="E6" s="93">
        <v>430.8</v>
      </c>
      <c r="F6" s="93">
        <v>465.9</v>
      </c>
      <c r="G6" s="93">
        <v>464.5</v>
      </c>
      <c r="H6" s="211" t="s">
        <v>290</v>
      </c>
      <c r="I6" s="50" t="s">
        <v>180</v>
      </c>
    </row>
    <row r="7" spans="1:9" s="7" customFormat="1" ht="24.95" customHeight="1">
      <c r="A7" s="110" t="s">
        <v>284</v>
      </c>
      <c r="B7" s="91"/>
      <c r="C7" s="94">
        <v>0</v>
      </c>
      <c r="D7" s="94">
        <v>0</v>
      </c>
      <c r="E7" s="94">
        <v>0</v>
      </c>
      <c r="F7" s="94">
        <v>0</v>
      </c>
      <c r="G7" s="94">
        <v>0</v>
      </c>
      <c r="H7" s="113"/>
      <c r="I7" s="44" t="s">
        <v>175</v>
      </c>
    </row>
    <row r="8" spans="1:9" s="7" customFormat="1" ht="24.95" customHeight="1">
      <c r="A8" s="110" t="s">
        <v>277</v>
      </c>
      <c r="B8" s="91"/>
      <c r="C8" s="94">
        <v>19</v>
      </c>
      <c r="D8" s="94">
        <v>18.600000000000001</v>
      </c>
      <c r="E8" s="94">
        <v>16.7</v>
      </c>
      <c r="F8" s="94">
        <v>15.5</v>
      </c>
      <c r="G8" s="94">
        <v>15</v>
      </c>
      <c r="H8" s="113"/>
      <c r="I8" s="44" t="s">
        <v>176</v>
      </c>
    </row>
    <row r="9" spans="1:9" s="7" customFormat="1" ht="24.95" customHeight="1">
      <c r="A9" s="110" t="s">
        <v>278</v>
      </c>
      <c r="B9" s="91"/>
      <c r="C9" s="94">
        <v>1.9</v>
      </c>
      <c r="D9" s="94">
        <v>1.6</v>
      </c>
      <c r="E9" s="94">
        <v>1.5</v>
      </c>
      <c r="F9" s="94">
        <v>1.5</v>
      </c>
      <c r="G9" s="94">
        <v>1.2</v>
      </c>
      <c r="H9" s="113"/>
      <c r="I9" s="44" t="s">
        <v>141</v>
      </c>
    </row>
    <row r="10" spans="1:9" s="7" customFormat="1" ht="24.95" customHeight="1">
      <c r="A10" s="110" t="s">
        <v>407</v>
      </c>
      <c r="B10" s="91"/>
      <c r="C10" s="94">
        <v>0</v>
      </c>
      <c r="D10" s="94">
        <v>0</v>
      </c>
      <c r="E10" s="94">
        <v>0</v>
      </c>
      <c r="F10" s="94">
        <v>0</v>
      </c>
      <c r="G10" s="94">
        <v>0</v>
      </c>
      <c r="H10" s="113"/>
      <c r="I10" s="44" t="s">
        <v>410</v>
      </c>
    </row>
    <row r="11" spans="1:9" s="7" customFormat="1" ht="36" customHeight="1">
      <c r="A11" s="215" t="s">
        <v>408</v>
      </c>
      <c r="B11" s="91"/>
      <c r="C11" s="94">
        <v>0</v>
      </c>
      <c r="D11" s="94">
        <v>0</v>
      </c>
      <c r="E11" s="94">
        <v>0</v>
      </c>
      <c r="F11" s="94">
        <v>0</v>
      </c>
      <c r="G11" s="94">
        <v>0</v>
      </c>
      <c r="H11" s="113"/>
      <c r="I11" s="217" t="s">
        <v>409</v>
      </c>
    </row>
    <row r="12" spans="1:9" s="7" customFormat="1" ht="24.95" customHeight="1">
      <c r="A12" s="110" t="s">
        <v>267</v>
      </c>
      <c r="B12" s="91"/>
      <c r="C12" s="94">
        <v>0</v>
      </c>
      <c r="D12" s="94">
        <v>0</v>
      </c>
      <c r="E12" s="94">
        <v>0</v>
      </c>
      <c r="F12" s="94">
        <v>0</v>
      </c>
      <c r="G12" s="94">
        <v>0</v>
      </c>
      <c r="H12" s="113"/>
      <c r="I12" s="44" t="s">
        <v>274</v>
      </c>
    </row>
    <row r="13" spans="1:9" s="7" customFormat="1" ht="24.95" customHeight="1">
      <c r="A13" s="47" t="s">
        <v>21</v>
      </c>
      <c r="B13" s="91"/>
      <c r="C13" s="94">
        <v>1.3</v>
      </c>
      <c r="D13" s="94">
        <v>1.1000000000000001</v>
      </c>
      <c r="E13" s="94">
        <v>1.2</v>
      </c>
      <c r="F13" s="94">
        <v>1.1000000000000001</v>
      </c>
      <c r="G13" s="94">
        <v>1.1000000000000001</v>
      </c>
      <c r="H13" s="113"/>
      <c r="I13" s="44" t="s">
        <v>155</v>
      </c>
    </row>
    <row r="14" spans="1:9" s="7" customFormat="1" ht="24.95" customHeight="1">
      <c r="A14" s="48" t="s">
        <v>78</v>
      </c>
      <c r="B14" s="22"/>
      <c r="C14" s="95">
        <v>413.5</v>
      </c>
      <c r="D14" s="95">
        <v>415.8</v>
      </c>
      <c r="E14" s="95">
        <v>411.4</v>
      </c>
      <c r="F14" s="95">
        <v>447.8</v>
      </c>
      <c r="G14" s="95">
        <v>447.2</v>
      </c>
      <c r="H14" s="114"/>
      <c r="I14" s="45" t="s">
        <v>91</v>
      </c>
    </row>
    <row r="15" spans="1:9" s="7" customFormat="1" ht="30.95" customHeight="1">
      <c r="A15" s="96" t="s">
        <v>109</v>
      </c>
      <c r="B15" s="204" t="s">
        <v>289</v>
      </c>
      <c r="C15" s="97">
        <v>435.7</v>
      </c>
      <c r="D15" s="97">
        <v>437.1</v>
      </c>
      <c r="E15" s="97">
        <v>430.8</v>
      </c>
      <c r="F15" s="97">
        <v>465.9</v>
      </c>
      <c r="G15" s="97">
        <v>464.5</v>
      </c>
      <c r="H15" s="103" t="s">
        <v>290</v>
      </c>
      <c r="I15" s="98" t="s">
        <v>181</v>
      </c>
    </row>
    <row r="16" spans="1:9" s="7" customFormat="1" ht="25.5">
      <c r="A16" s="96" t="s">
        <v>110</v>
      </c>
      <c r="B16" s="204" t="s">
        <v>289</v>
      </c>
      <c r="C16" s="97">
        <v>435.2</v>
      </c>
      <c r="D16" s="97">
        <v>437</v>
      </c>
      <c r="E16" s="97">
        <v>430.4</v>
      </c>
      <c r="F16" s="97">
        <v>465.5</v>
      </c>
      <c r="G16" s="97">
        <v>464.3</v>
      </c>
      <c r="H16" s="115" t="s">
        <v>290</v>
      </c>
      <c r="I16" s="98" t="s">
        <v>182</v>
      </c>
    </row>
    <row r="17" spans="1:16" s="7" customFormat="1" ht="30.95" customHeight="1">
      <c r="A17" s="49" t="s">
        <v>111</v>
      </c>
      <c r="B17" s="205" t="s">
        <v>289</v>
      </c>
      <c r="C17" s="93">
        <v>413.5</v>
      </c>
      <c r="D17" s="93">
        <v>415.8</v>
      </c>
      <c r="E17" s="93">
        <v>411.3</v>
      </c>
      <c r="F17" s="93">
        <v>447.7</v>
      </c>
      <c r="G17" s="93">
        <v>447.2</v>
      </c>
      <c r="H17" s="112" t="s">
        <v>290</v>
      </c>
      <c r="I17" s="50" t="s">
        <v>183</v>
      </c>
    </row>
    <row r="18" spans="1:16" s="7" customFormat="1" ht="24.95" customHeight="1">
      <c r="A18" s="47" t="s">
        <v>113</v>
      </c>
      <c r="B18" s="91"/>
      <c r="C18" s="120">
        <v>0</v>
      </c>
      <c r="D18" s="120">
        <v>0</v>
      </c>
      <c r="E18" s="120">
        <v>0</v>
      </c>
      <c r="F18" s="120">
        <v>0</v>
      </c>
      <c r="G18" s="120">
        <v>0</v>
      </c>
      <c r="H18" s="113"/>
      <c r="I18" s="44" t="s">
        <v>184</v>
      </c>
    </row>
    <row r="19" spans="1:16" s="7" customFormat="1" ht="24.95" customHeight="1">
      <c r="A19" s="47" t="s">
        <v>114</v>
      </c>
      <c r="B19" s="91"/>
      <c r="C19" s="94">
        <v>205.2</v>
      </c>
      <c r="D19" s="94">
        <v>225.3</v>
      </c>
      <c r="E19" s="94">
        <v>218.7</v>
      </c>
      <c r="F19" s="94">
        <v>233.2</v>
      </c>
      <c r="G19" s="94">
        <v>210.5</v>
      </c>
      <c r="H19" s="113"/>
      <c r="I19" s="44" t="s">
        <v>185</v>
      </c>
    </row>
    <row r="20" spans="1:16" s="7" customFormat="1" ht="24.95" customHeight="1">
      <c r="A20" s="48" t="s">
        <v>115</v>
      </c>
      <c r="B20" s="22"/>
      <c r="C20" s="95">
        <v>208.3</v>
      </c>
      <c r="D20" s="95">
        <v>190.5</v>
      </c>
      <c r="E20" s="95">
        <v>192.6</v>
      </c>
      <c r="F20" s="95">
        <v>214.5</v>
      </c>
      <c r="G20" s="95">
        <v>236.7</v>
      </c>
      <c r="H20" s="114"/>
      <c r="I20" s="45" t="s">
        <v>186</v>
      </c>
    </row>
    <row r="21" spans="1:16" s="7" customFormat="1" ht="30.95" customHeight="1">
      <c r="A21" s="49" t="s">
        <v>104</v>
      </c>
      <c r="B21" s="205" t="s">
        <v>289</v>
      </c>
      <c r="C21" s="93">
        <v>21.7</v>
      </c>
      <c r="D21" s="93">
        <v>21.2</v>
      </c>
      <c r="E21" s="93">
        <v>19.100000000000001</v>
      </c>
      <c r="F21" s="93">
        <v>17.8</v>
      </c>
      <c r="G21" s="93">
        <v>17.100000000000001</v>
      </c>
      <c r="H21" s="112" t="s">
        <v>290</v>
      </c>
      <c r="I21" s="50" t="s">
        <v>187</v>
      </c>
    </row>
    <row r="22" spans="1:16" s="7" customFormat="1" ht="24.95" customHeight="1">
      <c r="A22" s="47" t="s">
        <v>113</v>
      </c>
      <c r="B22" s="91"/>
      <c r="C22" s="94">
        <v>7.4</v>
      </c>
      <c r="D22" s="94">
        <v>9</v>
      </c>
      <c r="E22" s="94">
        <v>7.9</v>
      </c>
      <c r="F22" s="94">
        <v>8.4</v>
      </c>
      <c r="G22" s="94">
        <v>8.6999999999999993</v>
      </c>
      <c r="H22" s="113"/>
      <c r="I22" s="44" t="s">
        <v>188</v>
      </c>
    </row>
    <row r="23" spans="1:16" s="7" customFormat="1" ht="24.95" customHeight="1">
      <c r="A23" s="47" t="s">
        <v>114</v>
      </c>
      <c r="B23" s="91"/>
      <c r="C23" s="94">
        <v>12.6</v>
      </c>
      <c r="D23" s="94">
        <v>10.6</v>
      </c>
      <c r="E23" s="94">
        <v>9.6</v>
      </c>
      <c r="F23" s="94">
        <v>7.9</v>
      </c>
      <c r="G23" s="94">
        <v>6.9</v>
      </c>
      <c r="H23" s="113"/>
      <c r="I23" s="44" t="s">
        <v>185</v>
      </c>
    </row>
    <row r="24" spans="1:16" s="7" customFormat="1" ht="24.95" customHeight="1">
      <c r="A24" s="48" t="s">
        <v>115</v>
      </c>
      <c r="B24" s="22"/>
      <c r="C24" s="95">
        <v>1.7</v>
      </c>
      <c r="D24" s="95">
        <v>1.6</v>
      </c>
      <c r="E24" s="95">
        <v>1.6</v>
      </c>
      <c r="F24" s="95">
        <v>1.5</v>
      </c>
      <c r="G24" s="95">
        <v>1.5</v>
      </c>
      <c r="H24" s="114"/>
      <c r="I24" s="45" t="s">
        <v>186</v>
      </c>
    </row>
    <row r="25" spans="1:16" s="7" customFormat="1" ht="30.95" customHeight="1">
      <c r="A25" s="96" t="s">
        <v>112</v>
      </c>
      <c r="B25" s="204" t="s">
        <v>289</v>
      </c>
      <c r="C25" s="122">
        <v>0</v>
      </c>
      <c r="D25" s="122">
        <v>0</v>
      </c>
      <c r="E25" s="122">
        <v>0</v>
      </c>
      <c r="F25" s="122">
        <v>0</v>
      </c>
      <c r="G25" s="122">
        <v>0</v>
      </c>
      <c r="H25" s="103" t="s">
        <v>290</v>
      </c>
      <c r="I25" s="98" t="s">
        <v>189</v>
      </c>
    </row>
    <row r="26" spans="1:16" s="7" customFormat="1" ht="30.95" customHeight="1">
      <c r="A26" s="30" t="s">
        <v>145</v>
      </c>
      <c r="B26" s="191" t="s">
        <v>289</v>
      </c>
      <c r="C26" s="109">
        <v>5.2</v>
      </c>
      <c r="D26" s="109">
        <v>4.4000000000000004</v>
      </c>
      <c r="E26" s="109">
        <v>4.5999999999999996</v>
      </c>
      <c r="F26" s="109">
        <v>4.7</v>
      </c>
      <c r="G26" s="109">
        <v>5.3</v>
      </c>
      <c r="H26" s="115" t="s">
        <v>290</v>
      </c>
      <c r="I26" s="46" t="s">
        <v>291</v>
      </c>
    </row>
    <row r="27" spans="1:16" s="7" customFormat="1" ht="21" customHeight="1">
      <c r="A27" s="32" t="s">
        <v>179</v>
      </c>
      <c r="B27" s="32"/>
      <c r="C27" s="33"/>
      <c r="D27" s="33"/>
      <c r="E27" s="33"/>
      <c r="F27" s="33"/>
      <c r="G27" s="33"/>
      <c r="H27" s="33"/>
      <c r="I27" s="31" t="s">
        <v>178</v>
      </c>
      <c r="N27" s="23"/>
      <c r="O27" s="23"/>
      <c r="P27" s="23"/>
    </row>
    <row r="28" spans="1:16" s="7" customFormat="1" ht="8.1" customHeight="1">
      <c r="A28" s="2"/>
      <c r="B28" s="6"/>
      <c r="C28" s="6"/>
      <c r="D28" s="6"/>
      <c r="E28" s="6"/>
      <c r="F28" s="6"/>
      <c r="G28" s="6"/>
      <c r="H28" s="6"/>
      <c r="I28" s="3"/>
    </row>
    <row r="29" spans="1:16" s="7" customFormat="1" ht="27" customHeight="1">
      <c r="A29"/>
      <c r="B29"/>
      <c r="C29"/>
      <c r="D29"/>
      <c r="E29"/>
      <c r="F29"/>
      <c r="G29"/>
      <c r="H29"/>
      <c r="I29"/>
    </row>
    <row r="30" spans="1:16" s="7" customFormat="1" ht="27" customHeight="1">
      <c r="A30"/>
      <c r="B30"/>
      <c r="C30"/>
      <c r="D30"/>
      <c r="E30"/>
      <c r="F30"/>
      <c r="G30"/>
      <c r="H30"/>
      <c r="I30"/>
    </row>
    <row r="31" spans="1:16" s="7" customFormat="1" ht="27" customHeight="1">
      <c r="A31"/>
      <c r="B31"/>
      <c r="C31"/>
      <c r="D31"/>
      <c r="E31"/>
      <c r="F31"/>
      <c r="G31"/>
      <c r="H31"/>
      <c r="I31"/>
    </row>
    <row r="32" spans="1:16" s="7" customFormat="1" ht="27" customHeight="1">
      <c r="A32" s="21"/>
    </row>
    <row r="33" s="7" customFormat="1" ht="27" customHeight="1"/>
    <row r="34" s="7" customFormat="1" ht="27" customHeight="1"/>
    <row r="35" s="7" customFormat="1" ht="27" customHeight="1"/>
    <row r="36" s="7" customFormat="1" ht="27" customHeight="1"/>
    <row r="37" s="7" customFormat="1" ht="27" customHeight="1"/>
    <row r="38" s="7" customFormat="1" ht="27" customHeight="1"/>
    <row r="39" s="7" customFormat="1" ht="27" customHeight="1"/>
    <row r="40" s="7" customFormat="1" ht="27" customHeight="1"/>
    <row r="41" s="7" customFormat="1" ht="24.95" customHeight="1"/>
    <row r="42" s="90" customFormat="1"/>
    <row r="43" s="7" customFormat="1" ht="24.95" customHeight="1"/>
    <row r="44" s="7" customFormat="1" ht="27" customHeight="1"/>
    <row r="45" s="7" customFormat="1" ht="27" customHeight="1"/>
    <row r="46" s="7" customFormat="1" ht="24.95" customHeight="1"/>
    <row r="47" s="7" customFormat="1" ht="24.95" customHeight="1"/>
    <row r="48" s="7" customFormat="1" ht="24.95" customHeight="1"/>
    <row r="49" s="7" customFormat="1" ht="27" customHeight="1"/>
    <row r="50" s="7" customFormat="1" ht="27" customHeight="1"/>
    <row r="51" s="7" customFormat="1" ht="27" customHeight="1"/>
    <row r="52" s="7" customFormat="1" ht="27" customHeight="1"/>
    <row r="53" s="7" customFormat="1" ht="27" customHeight="1"/>
    <row r="54" s="7" customFormat="1" ht="27" customHeight="1"/>
    <row r="55" s="7" customFormat="1" ht="27" customHeight="1"/>
    <row r="56" s="7" customFormat="1" ht="27" customHeight="1"/>
    <row r="57" s="7" customFormat="1" ht="27" customHeight="1"/>
    <row r="58" s="7" customFormat="1" ht="27" customHeight="1"/>
    <row r="59" s="7" customFormat="1" ht="27" customHeight="1"/>
    <row r="60" s="7" customFormat="1" ht="27" customHeight="1"/>
    <row r="61" s="7" customFormat="1" ht="27" customHeight="1"/>
    <row r="62" s="7" customFormat="1" ht="27" customHeight="1"/>
    <row r="63" s="7" customFormat="1" ht="27" customHeight="1"/>
    <row r="64" s="7" customFormat="1" ht="27" customHeight="1"/>
    <row r="65" spans="1:9" s="7" customFormat="1" ht="27" customHeight="1"/>
    <row r="66" spans="1:9" s="7" customFormat="1" ht="27" customHeight="1"/>
    <row r="67" spans="1:9" s="7" customFormat="1" ht="27" customHeight="1"/>
    <row r="68" spans="1:9" s="7" customFormat="1" ht="27" customHeight="1">
      <c r="A68"/>
      <c r="B68"/>
      <c r="C68"/>
      <c r="D68"/>
      <c r="E68"/>
      <c r="F68"/>
      <c r="G68"/>
      <c r="H68"/>
      <c r="I68"/>
    </row>
    <row r="69" spans="1:9" s="7" customFormat="1" ht="18" customHeight="1">
      <c r="A69"/>
      <c r="B69"/>
      <c r="C69"/>
      <c r="D69"/>
      <c r="E69"/>
      <c r="F69"/>
      <c r="G69"/>
      <c r="H69"/>
      <c r="I69"/>
    </row>
    <row r="70" spans="1:9" s="23" customFormat="1" ht="21" customHeight="1">
      <c r="A70"/>
      <c r="B70"/>
      <c r="C70"/>
      <c r="D70"/>
      <c r="E70"/>
      <c r="F70"/>
      <c r="G70"/>
      <c r="H70"/>
      <c r="I70"/>
    </row>
    <row r="71" spans="1:9" ht="8.1" customHeight="1"/>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4579-5B66-A249-8895-69AEBA23FE71}">
  <sheetPr>
    <tabColor rgb="FFDACFAA"/>
  </sheetPr>
  <dimension ref="A1:U1048532"/>
  <sheetViews>
    <sheetView showGridLines="0" rightToLeft="1" zoomScaleNormal="100" zoomScaleSheetLayoutView="100" workbookViewId="0">
      <selection activeCell="N1" sqref="N1"/>
    </sheetView>
  </sheetViews>
  <sheetFormatPr defaultColWidth="8.85546875" defaultRowHeight="15"/>
  <cols>
    <col min="1" max="14" width="9.7109375" customWidth="1"/>
    <col min="15" max="23" width="10.7109375" customWidth="1"/>
  </cols>
  <sheetData>
    <row r="1" spans="1:21" ht="17.25">
      <c r="A1" s="88" t="s">
        <v>313</v>
      </c>
      <c r="B1" s="128"/>
      <c r="C1" s="128"/>
      <c r="D1" s="128"/>
      <c r="E1" s="128"/>
      <c r="F1" s="128"/>
      <c r="G1" s="128"/>
      <c r="H1" s="128"/>
      <c r="I1" s="128"/>
      <c r="J1" s="128"/>
      <c r="K1" s="128"/>
      <c r="L1" s="128"/>
      <c r="M1" s="128"/>
    </row>
    <row r="2" spans="1:21" ht="15.75">
      <c r="A2" s="199" t="s">
        <v>318</v>
      </c>
      <c r="B2" s="128"/>
      <c r="C2" s="128"/>
      <c r="D2" s="128"/>
      <c r="E2" s="128"/>
      <c r="F2" s="128"/>
      <c r="G2" s="128"/>
      <c r="H2" s="128"/>
      <c r="I2" s="128"/>
      <c r="J2" s="128"/>
      <c r="K2" s="128"/>
      <c r="L2" s="128"/>
      <c r="M2" s="128"/>
    </row>
    <row r="3" spans="1:21">
      <c r="A3" s="15" t="s">
        <v>319</v>
      </c>
      <c r="B3" s="128"/>
      <c r="C3" s="128"/>
      <c r="D3" s="128"/>
      <c r="E3" s="128"/>
      <c r="F3" s="128"/>
      <c r="G3" s="128"/>
      <c r="H3" s="128"/>
      <c r="I3" s="128"/>
      <c r="J3" s="128"/>
      <c r="K3" s="128"/>
      <c r="L3" s="128"/>
      <c r="M3" s="128"/>
    </row>
    <row r="4" spans="1:21" ht="17.25">
      <c r="A4" s="128"/>
      <c r="B4" s="88"/>
      <c r="C4" s="88"/>
      <c r="D4" s="88"/>
      <c r="E4" s="88"/>
      <c r="F4" s="88"/>
      <c r="G4" s="128"/>
      <c r="H4" s="128"/>
      <c r="I4" s="128"/>
      <c r="J4" s="128"/>
      <c r="K4" s="128"/>
      <c r="L4" s="128"/>
    </row>
    <row r="5" spans="1:21" ht="15.75">
      <c r="B5" s="51"/>
      <c r="C5" s="51"/>
      <c r="D5" s="51"/>
      <c r="E5" s="51"/>
      <c r="F5" s="51"/>
    </row>
    <row r="6" spans="1:21">
      <c r="B6" s="15"/>
      <c r="C6" s="15"/>
      <c r="D6" s="15"/>
      <c r="E6" s="15"/>
      <c r="F6" s="15"/>
    </row>
    <row r="7" spans="1:21">
      <c r="A7" s="23"/>
      <c r="B7" s="23"/>
      <c r="C7" s="23"/>
      <c r="D7" s="23"/>
      <c r="E7" s="23"/>
      <c r="F7" s="23"/>
    </row>
    <row r="8" spans="1:21">
      <c r="A8" s="23"/>
      <c r="B8" s="23"/>
      <c r="C8" s="23"/>
      <c r="D8" s="23"/>
      <c r="E8" s="23"/>
      <c r="F8" s="23"/>
    </row>
    <row r="9" spans="1:21" ht="17.25">
      <c r="A9" s="7"/>
      <c r="B9" s="7"/>
      <c r="C9" s="7"/>
      <c r="D9" s="7"/>
      <c r="E9" s="7"/>
      <c r="F9" s="7"/>
      <c r="P9" s="88"/>
      <c r="Q9" s="88"/>
      <c r="R9" s="88"/>
      <c r="S9" s="88"/>
      <c r="T9" s="88"/>
      <c r="U9" s="88"/>
    </row>
    <row r="10" spans="1:21" ht="15.75">
      <c r="A10" s="7"/>
      <c r="B10" s="7"/>
      <c r="C10" s="7"/>
      <c r="D10" s="7"/>
      <c r="E10" s="7"/>
      <c r="F10" s="7"/>
      <c r="P10" s="51"/>
      <c r="Q10" s="51"/>
      <c r="R10" s="51"/>
      <c r="S10" s="51"/>
      <c r="T10" s="51"/>
      <c r="U10" s="51"/>
    </row>
    <row r="11" spans="1:21">
      <c r="A11" s="7"/>
      <c r="B11" s="7"/>
      <c r="C11" s="7"/>
      <c r="D11" s="7"/>
      <c r="E11" s="7"/>
      <c r="F11" s="7"/>
      <c r="P11" s="15"/>
      <c r="Q11" s="15"/>
      <c r="R11" s="15"/>
      <c r="S11" s="15"/>
      <c r="T11" s="15"/>
      <c r="U11" s="15"/>
    </row>
    <row r="12" spans="1:21">
      <c r="A12" s="23"/>
      <c r="B12" s="23"/>
      <c r="C12" s="23"/>
      <c r="D12" s="23"/>
      <c r="E12" s="23"/>
      <c r="F12" s="23"/>
    </row>
    <row r="13" spans="1:21">
      <c r="A13" s="23"/>
      <c r="B13" s="23"/>
      <c r="C13" s="23"/>
      <c r="D13" s="23"/>
      <c r="E13" s="23"/>
      <c r="F13" s="23"/>
    </row>
    <row r="23" spans="1:13" ht="17.25">
      <c r="B23" s="88"/>
      <c r="C23" s="88"/>
      <c r="D23" s="88"/>
      <c r="E23" s="88"/>
      <c r="F23" s="88"/>
    </row>
    <row r="24" spans="1:13" ht="17.25">
      <c r="A24" s="88" t="s">
        <v>320</v>
      </c>
      <c r="B24" s="51"/>
      <c r="C24" s="51"/>
      <c r="D24" s="51"/>
      <c r="E24" s="51"/>
      <c r="F24" s="51"/>
      <c r="G24" s="128"/>
      <c r="H24" s="128"/>
      <c r="I24" s="128"/>
      <c r="J24" s="128"/>
      <c r="K24" s="128"/>
      <c r="L24" s="128"/>
      <c r="M24" s="128"/>
    </row>
    <row r="25" spans="1:13" ht="15.75">
      <c r="A25" s="199" t="s">
        <v>321</v>
      </c>
      <c r="B25" s="15"/>
      <c r="C25" s="15"/>
      <c r="D25" s="15"/>
      <c r="E25" s="15"/>
      <c r="F25" s="15"/>
      <c r="G25" s="128"/>
      <c r="H25" s="128"/>
      <c r="I25" s="128"/>
      <c r="J25" s="128"/>
      <c r="K25" s="128"/>
      <c r="L25" s="128"/>
      <c r="M25" s="128"/>
    </row>
    <row r="26" spans="1:13">
      <c r="A26" s="15" t="s">
        <v>322</v>
      </c>
      <c r="B26" s="128"/>
      <c r="C26" s="128"/>
      <c r="D26" s="128"/>
      <c r="E26" s="128"/>
      <c r="F26" s="128"/>
      <c r="G26" s="128"/>
      <c r="H26" s="128"/>
      <c r="I26" s="128"/>
      <c r="J26" s="128"/>
      <c r="K26" s="128"/>
      <c r="L26" s="128"/>
      <c r="M26" s="128"/>
    </row>
    <row r="47" spans="1:13" ht="17.25">
      <c r="A47" s="88" t="s">
        <v>325</v>
      </c>
      <c r="B47" s="128"/>
      <c r="C47" s="128"/>
      <c r="D47" s="128"/>
      <c r="E47" s="128"/>
      <c r="F47" s="128"/>
      <c r="G47" s="128"/>
      <c r="H47" s="128"/>
      <c r="I47" s="128"/>
      <c r="J47" s="128"/>
      <c r="K47" s="128"/>
      <c r="L47" s="128"/>
      <c r="M47" s="128"/>
    </row>
    <row r="48" spans="1:13" ht="15.75">
      <c r="A48" s="199" t="s">
        <v>323</v>
      </c>
      <c r="B48" s="128"/>
      <c r="C48" s="128"/>
      <c r="D48" s="128"/>
      <c r="E48" s="128"/>
      <c r="F48" s="128"/>
      <c r="G48" s="128"/>
      <c r="H48" s="128"/>
      <c r="I48" s="128"/>
      <c r="J48" s="128"/>
      <c r="K48" s="128"/>
      <c r="L48" s="128"/>
      <c r="M48" s="128"/>
    </row>
    <row r="49" spans="1:13">
      <c r="A49" s="15" t="s">
        <v>324</v>
      </c>
      <c r="B49" s="128"/>
      <c r="C49" s="128"/>
      <c r="D49" s="128"/>
      <c r="E49" s="128"/>
      <c r="F49" s="128"/>
      <c r="G49" s="128"/>
      <c r="H49" s="128"/>
      <c r="I49" s="128"/>
      <c r="J49" s="128"/>
      <c r="K49" s="128"/>
      <c r="L49" s="128"/>
      <c r="M49" s="128"/>
    </row>
    <row r="50" spans="1:13">
      <c r="B50" s="128"/>
      <c r="C50" s="128"/>
      <c r="D50" s="128"/>
      <c r="E50" s="128"/>
      <c r="F50" s="128"/>
      <c r="G50" s="128"/>
      <c r="H50" s="128"/>
      <c r="I50" s="128"/>
      <c r="J50" s="128"/>
      <c r="K50" s="128"/>
      <c r="L50" s="128"/>
    </row>
    <row r="70" spans="1:13" ht="17.25">
      <c r="A70" s="88" t="s">
        <v>329</v>
      </c>
      <c r="B70" s="128"/>
      <c r="C70" s="128"/>
      <c r="D70" s="128"/>
      <c r="E70" s="128"/>
      <c r="F70" s="128"/>
      <c r="G70" s="128"/>
      <c r="H70" s="128"/>
      <c r="I70" s="128"/>
      <c r="J70" s="128"/>
      <c r="K70" s="128"/>
      <c r="L70" s="128"/>
      <c r="M70" s="128"/>
    </row>
    <row r="71" spans="1:13" ht="15.75">
      <c r="A71" s="199" t="s">
        <v>327</v>
      </c>
      <c r="B71" s="128"/>
      <c r="C71" s="128"/>
      <c r="D71" s="128"/>
      <c r="E71" s="128"/>
      <c r="F71" s="128"/>
      <c r="G71" s="128"/>
      <c r="H71" s="128"/>
      <c r="I71" s="128"/>
      <c r="J71" s="128"/>
      <c r="K71" s="128"/>
      <c r="L71" s="128"/>
      <c r="M71" s="128"/>
    </row>
    <row r="72" spans="1:13">
      <c r="A72" s="15" t="s">
        <v>328</v>
      </c>
      <c r="B72" s="128"/>
      <c r="C72" s="128"/>
      <c r="D72" s="128"/>
      <c r="E72" s="128"/>
      <c r="F72" s="128"/>
      <c r="G72" s="128"/>
      <c r="H72" s="128"/>
      <c r="I72" s="128"/>
      <c r="J72" s="128"/>
      <c r="K72" s="128"/>
      <c r="L72" s="128"/>
      <c r="M72" s="128"/>
    </row>
    <row r="73" spans="1:13">
      <c r="B73" s="128"/>
      <c r="C73" s="128"/>
      <c r="D73" s="128"/>
      <c r="E73" s="128"/>
      <c r="F73" s="128"/>
      <c r="G73" s="128"/>
      <c r="H73" s="128"/>
      <c r="I73" s="128"/>
      <c r="J73" s="128"/>
      <c r="K73" s="128"/>
      <c r="L73" s="128"/>
    </row>
    <row r="1048500" spans="1:15" ht="15" customHeight="1">
      <c r="A1048500" s="125"/>
      <c r="B1048500" s="125">
        <v>2017</v>
      </c>
      <c r="C1048500" s="125">
        <v>2018</v>
      </c>
      <c r="D1048500" s="125">
        <v>2019</v>
      </c>
      <c r="E1048500" s="125">
        <v>2020</v>
      </c>
      <c r="F1048500" s="125">
        <v>2021</v>
      </c>
    </row>
    <row r="1048501" spans="1:15" ht="15" customHeight="1">
      <c r="A1048501" s="142" t="s">
        <v>240</v>
      </c>
      <c r="B1048501" s="125">
        <f>H1048501</f>
        <v>1.9</v>
      </c>
      <c r="C1048501" s="125">
        <f t="shared" ref="C1048501:F1048504" si="0">I1048501</f>
        <v>1.6</v>
      </c>
      <c r="D1048501" s="125">
        <f t="shared" si="0"/>
        <v>1.5</v>
      </c>
      <c r="E1048501" s="125">
        <f t="shared" si="0"/>
        <v>1.5</v>
      </c>
      <c r="F1048501" s="125">
        <f t="shared" si="0"/>
        <v>1.2</v>
      </c>
      <c r="H1048501" s="157" cm="1">
        <f t="array" ref="H1048501:L1048506">'T4'!C9:G14</f>
        <v>1.9</v>
      </c>
      <c r="I1048501" s="167">
        <v>1.6</v>
      </c>
      <c r="J1048501" s="167">
        <v>1.5</v>
      </c>
      <c r="K1048501" s="167">
        <v>1.5</v>
      </c>
      <c r="L1048501" s="167">
        <v>1.2</v>
      </c>
      <c r="M1048501" s="155" t="str" cm="1">
        <f t="array" ref="M1048501:M1048506">'T4'!I9:I14</f>
        <v>Manufacturing (ISIC 10-33)</v>
      </c>
    </row>
    <row r="1048502" spans="1:15" ht="15" customHeight="1">
      <c r="A1048502" s="142" t="s">
        <v>246</v>
      </c>
      <c r="B1048502" s="125">
        <f>H1048502</f>
        <v>0</v>
      </c>
      <c r="C1048502" s="125">
        <f t="shared" si="0"/>
        <v>0</v>
      </c>
      <c r="D1048502" s="125">
        <f t="shared" si="0"/>
        <v>0</v>
      </c>
      <c r="E1048502" s="125">
        <f t="shared" si="0"/>
        <v>0</v>
      </c>
      <c r="F1048502" s="125">
        <f t="shared" si="0"/>
        <v>0</v>
      </c>
      <c r="H1048502" s="158">
        <v>0</v>
      </c>
      <c r="I1048502" s="130">
        <v>0</v>
      </c>
      <c r="J1048502" s="130">
        <v>0</v>
      </c>
      <c r="K1048502" s="130">
        <v>0</v>
      </c>
      <c r="L1048502" s="130">
        <v>0</v>
      </c>
      <c r="M1048502" s="159" t="str">
        <v>Electricity, Gas, Steam and Air Conditioning Supply (ISIC 35)</v>
      </c>
    </row>
    <row r="1048503" spans="1:15" ht="15" customHeight="1">
      <c r="A1048503" s="142" t="s">
        <v>229</v>
      </c>
      <c r="B1048503" s="125">
        <f>H1048503</f>
        <v>0</v>
      </c>
      <c r="C1048503" s="125">
        <f t="shared" si="0"/>
        <v>0</v>
      </c>
      <c r="D1048503" s="125">
        <f t="shared" si="0"/>
        <v>0</v>
      </c>
      <c r="E1048503" s="125">
        <f t="shared" si="0"/>
        <v>0</v>
      </c>
      <c r="F1048503" s="125">
        <f t="shared" si="0"/>
        <v>0</v>
      </c>
      <c r="H1048503" s="158">
        <v>0</v>
      </c>
      <c r="I1048503" s="130">
        <v>0</v>
      </c>
      <c r="J1048503" s="130">
        <v>0</v>
      </c>
      <c r="K1048503" s="130">
        <v>0</v>
      </c>
      <c r="L1048503" s="130">
        <v>0</v>
      </c>
      <c r="M1048503" s="159" t="str">
        <v>Electric Power Generation, Transmission and Distribution (ISIC 351)</v>
      </c>
    </row>
    <row r="1048504" spans="1:15" ht="15" customHeight="1">
      <c r="A1048504" s="142" t="s">
        <v>245</v>
      </c>
      <c r="B1048504" s="125">
        <f>H1048504</f>
        <v>0</v>
      </c>
      <c r="C1048504" s="125">
        <f t="shared" si="0"/>
        <v>0</v>
      </c>
      <c r="D1048504" s="125">
        <f t="shared" si="0"/>
        <v>0</v>
      </c>
      <c r="E1048504" s="125">
        <f t="shared" si="0"/>
        <v>0</v>
      </c>
      <c r="F1048504" s="125">
        <f t="shared" si="0"/>
        <v>0</v>
      </c>
      <c r="H1048504" s="160">
        <v>0</v>
      </c>
      <c r="I1048504" s="168">
        <v>0</v>
      </c>
      <c r="J1048504" s="168">
        <v>0</v>
      </c>
      <c r="K1048504" s="168">
        <v>0</v>
      </c>
      <c r="L1048504" s="168">
        <v>0</v>
      </c>
      <c r="M1048504" s="156" t="str">
        <v>Construction (ISIC 41-43)</v>
      </c>
    </row>
    <row r="1048505" spans="1:15" ht="15" customHeight="1">
      <c r="A1048505" s="142"/>
      <c r="B1048505" s="125"/>
      <c r="C1048505" s="125"/>
      <c r="D1048505" s="125"/>
      <c r="E1048505" s="125"/>
      <c r="F1048505" s="125"/>
      <c r="H1048505">
        <v>1.3</v>
      </c>
      <c r="I1048505">
        <v>1.1000000000000001</v>
      </c>
      <c r="J1048505">
        <v>1.2</v>
      </c>
      <c r="K1048505">
        <v>1.1000000000000001</v>
      </c>
      <c r="L1048505">
        <v>1.1000000000000001</v>
      </c>
      <c r="M1048505" t="str">
        <v>Other Economic Activities</v>
      </c>
    </row>
    <row r="1048506" spans="1:15">
      <c r="H1048506">
        <v>413.5</v>
      </c>
      <c r="I1048506">
        <v>415.8</v>
      </c>
      <c r="J1048506">
        <v>411.4</v>
      </c>
      <c r="K1048506">
        <v>447.8</v>
      </c>
      <c r="L1048506">
        <v>447.2</v>
      </c>
      <c r="M1048506" t="str">
        <v>Households</v>
      </c>
    </row>
    <row r="1048507" spans="1:15" ht="15" customHeight="1">
      <c r="A1048507" s="125"/>
      <c r="B1048507" s="125"/>
    </row>
    <row r="1048508" spans="1:15" ht="15" customHeight="1">
      <c r="A1048508" s="125"/>
      <c r="B1048508" s="125">
        <v>2017</v>
      </c>
      <c r="C1048508" s="125">
        <v>2018</v>
      </c>
      <c r="D1048508" s="125">
        <v>2019</v>
      </c>
      <c r="E1048508" s="125">
        <v>2020</v>
      </c>
      <c r="F1048508" s="125">
        <v>2021</v>
      </c>
    </row>
    <row r="1048509" spans="1:15" ht="15" customHeight="1">
      <c r="A1048509" s="130" t="s">
        <v>247</v>
      </c>
      <c r="B1048509" s="123">
        <f>H1048509</f>
        <v>435.7</v>
      </c>
      <c r="C1048509" s="123">
        <f t="shared" ref="C1048509:F1048510" si="1">I1048509</f>
        <v>437.1</v>
      </c>
      <c r="D1048509" s="123">
        <f t="shared" si="1"/>
        <v>430.8</v>
      </c>
      <c r="E1048509" s="123">
        <f t="shared" si="1"/>
        <v>465.9</v>
      </c>
      <c r="F1048509" s="123">
        <f t="shared" si="1"/>
        <v>464.5</v>
      </c>
      <c r="H1048509" s="161" cm="1">
        <f t="array" ref="H1048509:L1048510">'T4'!C15:G16</f>
        <v>435.7</v>
      </c>
      <c r="I1048509" s="162">
        <v>437.1</v>
      </c>
      <c r="J1048509" s="162">
        <v>430.8</v>
      </c>
      <c r="K1048509" s="162">
        <v>465.9</v>
      </c>
      <c r="L1048509" s="162">
        <v>464.5</v>
      </c>
      <c r="M1048509" s="153" t="str" cm="1">
        <f t="array" ref="M1048509:M1048510">'T4'!I15:I16</f>
        <v xml:space="preserve">Volume of Wastewater Collected </v>
      </c>
    </row>
    <row r="1048510" spans="1:15" ht="15" customHeight="1">
      <c r="A1048510" s="130" t="s">
        <v>248</v>
      </c>
      <c r="B1048510" s="123">
        <f>H1048510</f>
        <v>435.2</v>
      </c>
      <c r="C1048510" s="123">
        <f t="shared" si="1"/>
        <v>437</v>
      </c>
      <c r="D1048510" s="123">
        <f t="shared" si="1"/>
        <v>430.4</v>
      </c>
      <c r="E1048510" s="123">
        <f t="shared" si="1"/>
        <v>465.5</v>
      </c>
      <c r="F1048510" s="123">
        <f t="shared" si="1"/>
        <v>464.3</v>
      </c>
      <c r="H1048510" s="163">
        <v>435.2</v>
      </c>
      <c r="I1048510" s="164">
        <v>437</v>
      </c>
      <c r="J1048510" s="164">
        <v>430.4</v>
      </c>
      <c r="K1048510" s="164">
        <v>465.5</v>
      </c>
      <c r="L1048510" s="164">
        <v>464.3</v>
      </c>
      <c r="M1048510" s="154" t="str">
        <v xml:space="preserve">Volume of Waste Water Treated </v>
      </c>
    </row>
    <row r="1048511" spans="1:15" ht="15" customHeight="1"/>
    <row r="1048512" spans="1:15">
      <c r="K1048512" s="125"/>
      <c r="L1048512" s="125"/>
      <c r="M1048512" s="125"/>
      <c r="N1048512" s="125"/>
      <c r="O1048512" s="125"/>
    </row>
    <row r="1048513" spans="1:17" ht="15" customHeight="1">
      <c r="A1048513" s="16"/>
      <c r="B1048513" s="16"/>
      <c r="C1048513" s="20"/>
      <c r="D1048513" s="16"/>
      <c r="E1048513" s="16"/>
      <c r="K1048513" s="125"/>
      <c r="L1048513" s="125"/>
      <c r="M1048513" s="125"/>
      <c r="N1048513" s="125"/>
      <c r="O1048513" s="125"/>
    </row>
    <row r="1048514" spans="1:17" ht="15" customHeight="1">
      <c r="A1048514" s="125"/>
      <c r="B1048514" s="125">
        <v>2021</v>
      </c>
      <c r="C1048514" s="123"/>
      <c r="D1048514" s="125"/>
      <c r="E1048514" s="123"/>
    </row>
    <row r="1048515" spans="1:17" ht="15" customHeight="1">
      <c r="A1048515" s="142" t="s">
        <v>249</v>
      </c>
      <c r="B1048515" s="143">
        <f>E1048515/SUM(_xlfn.ANCHORARRAY(E1048515))</f>
        <v>0.47070661896243293</v>
      </c>
      <c r="C1048515" s="143"/>
      <c r="D1048515" s="143"/>
      <c r="E1048515" s="169" cm="1">
        <f t="array" ref="E1048515:E1048516">'T4'!G19:G20</f>
        <v>210.5</v>
      </c>
      <c r="F1048515" s="153" t="str" cm="1">
        <f t="array" ref="F1048515:F1048516">'T4'!I19:I20</f>
        <v>Secondary Treatment</v>
      </c>
      <c r="H1048515" s="89"/>
      <c r="I1048515" s="89"/>
      <c r="J1048515" s="89"/>
      <c r="K1048515" s="89"/>
      <c r="M1048515" s="7"/>
      <c r="N1048515" s="7"/>
      <c r="O1048515" s="7"/>
      <c r="P1048515" s="7"/>
      <c r="Q1048515" s="7"/>
    </row>
    <row r="1048516" spans="1:17" ht="15" customHeight="1">
      <c r="A1048516" s="142" t="s">
        <v>250</v>
      </c>
      <c r="B1048516" s="143">
        <f>E1048516/SUM(_xlfn.ANCHORARRAY(E1048515))</f>
        <v>0.52929338103756707</v>
      </c>
      <c r="C1048516" s="143"/>
      <c r="D1048516" s="143"/>
      <c r="E1048516" s="171">
        <v>236.7</v>
      </c>
      <c r="F1048516" s="154" t="str">
        <v>Tertiary Treatment</v>
      </c>
      <c r="H1048516" s="125"/>
      <c r="J1048516" s="125"/>
      <c r="K1048516" s="89"/>
      <c r="L1048516" s="89"/>
      <c r="M1048516" s="7"/>
      <c r="N1048516" s="7"/>
      <c r="O1048516" s="7"/>
      <c r="P1048516" s="7"/>
      <c r="Q1048516" s="7"/>
    </row>
    <row r="1048517" spans="1:17" ht="15" customHeight="1">
      <c r="A1048517" s="89"/>
      <c r="H1048517" s="125"/>
      <c r="I1048517" s="125"/>
      <c r="J1048517" s="125"/>
      <c r="M1048517" s="7"/>
      <c r="N1048517" s="7"/>
      <c r="O1048517" s="7"/>
      <c r="P1048517" s="7"/>
      <c r="Q1048517" s="7"/>
    </row>
    <row r="1048518" spans="1:17" ht="15" customHeight="1">
      <c r="A1048518" s="89"/>
      <c r="B1048518" s="89"/>
      <c r="H1048518" s="125"/>
      <c r="I1048518" s="125"/>
      <c r="J1048518" s="125"/>
    </row>
    <row r="1048519" spans="1:17" ht="15" customHeight="1">
      <c r="A1048519" s="89"/>
      <c r="B1048519" s="89"/>
      <c r="C1048519" s="89"/>
      <c r="D1048519" s="89"/>
      <c r="E1048519" s="89"/>
      <c r="F1048519" s="89"/>
      <c r="G1048519" s="89"/>
      <c r="J1048519" s="133"/>
    </row>
    <row r="1048520" spans="1:17" ht="15" customHeight="1">
      <c r="A1048520" s="125"/>
      <c r="B1048520" s="125">
        <v>2021</v>
      </c>
      <c r="C1048520" s="125"/>
      <c r="D1048520" s="125"/>
      <c r="E1048520" s="125"/>
    </row>
    <row r="1048521" spans="1:17" ht="15" customHeight="1">
      <c r="A1048521" s="142" t="s">
        <v>251</v>
      </c>
      <c r="B1048521" s="145">
        <f>E1048521/SUM(_xlfn.ANCHORARRAY(E1048521))</f>
        <v>0.50877192982456132</v>
      </c>
      <c r="C1048521" s="145"/>
      <c r="D1048521" s="145"/>
      <c r="E1048521" s="169" cm="1">
        <f t="array" ref="E1048521:E1048523">'T4'!G22:G24</f>
        <v>8.6999999999999993</v>
      </c>
      <c r="F1048521" s="153" t="str" cm="1">
        <f t="array" ref="F1048521:F1048523">'T4'!I22:I24</f>
        <v>Primary Treatment</v>
      </c>
      <c r="K1048521" s="140"/>
      <c r="L1048521" s="140"/>
      <c r="M1048521" s="140"/>
      <c r="N1048521" s="140"/>
      <c r="O1048521" s="140"/>
      <c r="P1048521" s="140"/>
      <c r="Q1048521" s="140"/>
    </row>
    <row r="1048522" spans="1:17" ht="15" customHeight="1">
      <c r="A1048522" s="142" t="s">
        <v>249</v>
      </c>
      <c r="B1048522" s="145">
        <f>E1048522/SUM(_xlfn.ANCHORARRAY(E1048521))</f>
        <v>0.40350877192982454</v>
      </c>
      <c r="C1048522" s="146"/>
      <c r="D1048522" s="145"/>
      <c r="E1048522" s="170">
        <v>6.9</v>
      </c>
      <c r="F1048522" s="166" t="str">
        <v>Secondary Treatment</v>
      </c>
      <c r="K1048522" s="140"/>
      <c r="L1048522" s="140"/>
      <c r="M1048522" s="140"/>
      <c r="N1048522" s="140"/>
      <c r="O1048522" s="140"/>
      <c r="P1048522" s="140"/>
      <c r="Q1048522" s="140"/>
    </row>
    <row r="1048523" spans="1:17" ht="15" customHeight="1">
      <c r="A1048523" s="142" t="s">
        <v>250</v>
      </c>
      <c r="B1048523" s="145">
        <f>E1048523/SUM(_xlfn.ANCHORARRAY(E1048521))</f>
        <v>8.771929824561403E-2</v>
      </c>
      <c r="C1048523" s="145"/>
      <c r="D1048523" s="145"/>
      <c r="E1048523" s="171">
        <v>1.5</v>
      </c>
      <c r="F1048523" s="154" t="str">
        <v>Tertiary Treatment</v>
      </c>
    </row>
    <row r="1048524" spans="1:17" ht="15" customHeight="1">
      <c r="A1048524" s="89"/>
      <c r="B1048524" s="89"/>
      <c r="C1048524" s="89"/>
    </row>
    <row r="1048525" spans="1:17" ht="15" customHeight="1">
      <c r="A1048525" s="89"/>
      <c r="B1048525" s="89"/>
      <c r="C1048525" s="89"/>
      <c r="M1048525" s="140"/>
      <c r="N1048525" s="140"/>
      <c r="O1048525" s="140"/>
      <c r="P1048525" s="140"/>
      <c r="Q1048525" s="140"/>
    </row>
    <row r="1048526" spans="1:17" ht="15" customHeight="1">
      <c r="M1048526" s="140"/>
      <c r="N1048526" s="144"/>
      <c r="O1048526" s="140"/>
      <c r="P1048526" s="140"/>
      <c r="Q1048526" s="140"/>
    </row>
    <row r="1048527" spans="1:17" ht="15" customHeight="1">
      <c r="A1048527" s="125"/>
      <c r="B1048527" s="125">
        <v>2017</v>
      </c>
      <c r="C1048527" s="125">
        <v>2018</v>
      </c>
      <c r="D1048527" s="125">
        <v>2019</v>
      </c>
      <c r="E1048527" s="125">
        <v>2020</v>
      </c>
      <c r="F1048527" s="125">
        <v>2021</v>
      </c>
    </row>
    <row r="1048528" spans="1:17" ht="15" customHeight="1">
      <c r="A1048528" s="142" t="s">
        <v>252</v>
      </c>
      <c r="B1048528" s="125">
        <f>H1048528</f>
        <v>5.2</v>
      </c>
      <c r="C1048528" s="125">
        <f>I1048528</f>
        <v>4.4000000000000004</v>
      </c>
      <c r="D1048528" s="125">
        <f t="shared" ref="D1048528:F1048528" si="2">J1048528</f>
        <v>4.5999999999999996</v>
      </c>
      <c r="E1048528" s="125">
        <f t="shared" si="2"/>
        <v>4.7</v>
      </c>
      <c r="F1048528" s="125">
        <f t="shared" si="2"/>
        <v>5.3</v>
      </c>
      <c r="H1048528" s="172" cm="1">
        <f t="array" ref="H1048528:L1048528">'T4'!C26:G26</f>
        <v>5.2</v>
      </c>
      <c r="I1048528" s="173">
        <v>4.4000000000000004</v>
      </c>
      <c r="J1048528" s="173">
        <v>4.5999999999999996</v>
      </c>
      <c r="K1048528" s="173">
        <v>4.7</v>
      </c>
      <c r="L1048528" s="173">
        <v>5.3</v>
      </c>
      <c r="M1048528" s="174" t="str">
        <f>'T4'!I26</f>
        <v>Sewage Sludge Production (Dry Matter)</v>
      </c>
    </row>
    <row r="1048529" ht="15" customHeight="1"/>
    <row r="1048530" ht="15" customHeight="1"/>
    <row r="1048531" ht="15" customHeight="1"/>
    <row r="1048532" ht="15" customHeight="1"/>
  </sheetData>
  <printOptions horizontalCentered="1" gridLinesSet="0"/>
  <pageMargins left="0.3" right="0.3" top="1.5" bottom="1" header="0" footer="0"/>
  <pageSetup paperSize="9" scale="93"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3" manualBreakCount="3">
    <brk id="23" max="12" man="1"/>
    <brk id="46" max="12" man="1"/>
    <brk id="69" max="12"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5058-74AD-4888-BE39-1B27D1589CC4}">
  <dimension ref="A1:P54"/>
  <sheetViews>
    <sheetView showGridLines="0" rightToLeft="1" zoomScaleNormal="100" zoomScaleSheetLayoutView="100" workbookViewId="0">
      <selection activeCell="J1" sqref="J1"/>
    </sheetView>
  </sheetViews>
  <sheetFormatPr defaultColWidth="8.85546875" defaultRowHeight="15"/>
  <cols>
    <col min="1" max="1" width="30.7109375" customWidth="1"/>
    <col min="2" max="8" width="7.7109375" customWidth="1"/>
    <col min="9" max="9" width="30.7109375" customWidth="1"/>
  </cols>
  <sheetData>
    <row r="1" spans="1:16" ht="23.1" customHeight="1">
      <c r="A1" s="248" t="s">
        <v>23</v>
      </c>
      <c r="B1" s="36" t="s">
        <v>127</v>
      </c>
      <c r="C1" s="14"/>
      <c r="D1" s="14"/>
      <c r="E1" s="14"/>
      <c r="F1" s="14"/>
      <c r="G1" s="14"/>
      <c r="H1" s="14"/>
      <c r="I1" s="249" t="s">
        <v>260</v>
      </c>
    </row>
    <row r="2" spans="1:16" ht="18" customHeight="1">
      <c r="A2" s="248"/>
      <c r="B2" s="87" t="s">
        <v>126</v>
      </c>
      <c r="C2" s="19"/>
      <c r="D2" s="19"/>
      <c r="E2" s="19"/>
      <c r="F2" s="19"/>
      <c r="G2" s="19"/>
      <c r="H2" s="19"/>
      <c r="I2" s="249"/>
    </row>
    <row r="3" spans="1:16" ht="18" customHeight="1">
      <c r="A3" s="4"/>
      <c r="C3" s="1"/>
      <c r="D3" s="1"/>
      <c r="E3" s="1"/>
      <c r="F3" s="1"/>
      <c r="G3" s="1"/>
      <c r="H3" s="1"/>
      <c r="I3" s="5"/>
    </row>
    <row r="4" spans="1:16" ht="21.75" customHeight="1">
      <c r="A4" s="37"/>
      <c r="B4" s="27"/>
      <c r="C4" s="26" t="s">
        <v>11</v>
      </c>
      <c r="D4" s="26"/>
      <c r="E4" s="38"/>
      <c r="F4" s="38"/>
      <c r="G4" s="39" t="s">
        <v>12</v>
      </c>
      <c r="H4" s="40"/>
      <c r="I4" s="41"/>
    </row>
    <row r="5" spans="1:16" ht="15" customHeight="1">
      <c r="A5" s="28" t="s">
        <v>15</v>
      </c>
      <c r="B5" s="29" t="s">
        <v>16</v>
      </c>
      <c r="C5" s="99">
        <v>2017</v>
      </c>
      <c r="D5" s="99">
        <v>2018</v>
      </c>
      <c r="E5" s="99">
        <v>2019</v>
      </c>
      <c r="F5" s="99">
        <v>2020</v>
      </c>
      <c r="G5" s="100">
        <v>2021</v>
      </c>
      <c r="H5" s="42" t="s">
        <v>17</v>
      </c>
      <c r="I5" s="43" t="s">
        <v>18</v>
      </c>
    </row>
    <row r="6" spans="1:16" s="7" customFormat="1" ht="30.95" customHeight="1">
      <c r="A6" s="96" t="s">
        <v>119</v>
      </c>
      <c r="B6" s="223" t="s">
        <v>14</v>
      </c>
      <c r="C6" s="244">
        <v>81</v>
      </c>
      <c r="D6" s="244">
        <v>83</v>
      </c>
      <c r="E6" s="244">
        <v>82</v>
      </c>
      <c r="F6" s="244">
        <v>81</v>
      </c>
      <c r="G6" s="244">
        <v>81</v>
      </c>
      <c r="H6" s="225" t="s">
        <v>14</v>
      </c>
      <c r="I6" s="98" t="s">
        <v>190</v>
      </c>
    </row>
    <row r="7" spans="1:16" s="7" customFormat="1" ht="30.95" customHeight="1">
      <c r="A7" s="49" t="s">
        <v>120</v>
      </c>
      <c r="B7" s="224" t="s">
        <v>14</v>
      </c>
      <c r="C7" s="245">
        <v>81</v>
      </c>
      <c r="D7" s="245">
        <v>83</v>
      </c>
      <c r="E7" s="245">
        <v>82</v>
      </c>
      <c r="F7" s="245">
        <v>81</v>
      </c>
      <c r="G7" s="245">
        <v>81</v>
      </c>
      <c r="H7" s="222" t="s">
        <v>14</v>
      </c>
      <c r="I7" s="50" t="s">
        <v>126</v>
      </c>
    </row>
    <row r="8" spans="1:16" s="7" customFormat="1" ht="36" customHeight="1">
      <c r="A8" s="110" t="s">
        <v>292</v>
      </c>
      <c r="B8" s="91"/>
      <c r="C8" s="246">
        <v>19</v>
      </c>
      <c r="D8" s="246">
        <v>17</v>
      </c>
      <c r="E8" s="246">
        <v>18</v>
      </c>
      <c r="F8" s="246">
        <v>19</v>
      </c>
      <c r="G8" s="246">
        <v>19</v>
      </c>
      <c r="H8" s="92"/>
      <c r="I8" s="44" t="s">
        <v>191</v>
      </c>
    </row>
    <row r="9" spans="1:16" s="7" customFormat="1" ht="30.95" customHeight="1">
      <c r="A9" s="48" t="s">
        <v>124</v>
      </c>
      <c r="B9" s="22"/>
      <c r="C9" s="247">
        <v>0</v>
      </c>
      <c r="D9" s="247">
        <v>0</v>
      </c>
      <c r="E9" s="247">
        <v>0</v>
      </c>
      <c r="F9" s="247">
        <v>0</v>
      </c>
      <c r="G9" s="247">
        <v>0</v>
      </c>
      <c r="H9" s="107"/>
      <c r="I9" s="45" t="s">
        <v>192</v>
      </c>
    </row>
    <row r="10" spans="1:16" s="7" customFormat="1" ht="21" customHeight="1">
      <c r="A10" s="32" t="s">
        <v>179</v>
      </c>
      <c r="B10" s="32"/>
      <c r="C10" s="33"/>
      <c r="D10" s="33"/>
      <c r="E10" s="33"/>
      <c r="F10" s="33"/>
      <c r="G10" s="33"/>
      <c r="H10" s="33"/>
      <c r="I10" s="31" t="s">
        <v>178</v>
      </c>
      <c r="N10" s="23"/>
      <c r="O10" s="23"/>
      <c r="P10" s="23"/>
    </row>
    <row r="11" spans="1:16" s="7" customFormat="1" ht="8.1" customHeight="1">
      <c r="A11" s="2"/>
      <c r="B11" s="6"/>
      <c r="C11" s="6"/>
      <c r="D11" s="6"/>
      <c r="E11" s="6"/>
      <c r="F11" s="6"/>
      <c r="G11" s="6"/>
      <c r="H11" s="6"/>
      <c r="I11" s="3"/>
    </row>
    <row r="12" spans="1:16" s="7" customFormat="1" ht="27" customHeight="1">
      <c r="A12"/>
      <c r="B12"/>
      <c r="C12"/>
      <c r="D12"/>
      <c r="E12"/>
      <c r="F12"/>
      <c r="G12"/>
      <c r="H12"/>
      <c r="I12"/>
    </row>
    <row r="13" spans="1:16" s="7" customFormat="1" ht="27" customHeight="1">
      <c r="A13"/>
      <c r="B13"/>
      <c r="C13"/>
      <c r="D13"/>
      <c r="E13"/>
      <c r="F13"/>
      <c r="G13"/>
      <c r="H13"/>
    </row>
    <row r="14" spans="1:16" s="7" customFormat="1" ht="27" customHeight="1">
      <c r="A14"/>
    </row>
    <row r="15" spans="1:16" s="7" customFormat="1" ht="27" customHeight="1">
      <c r="A15" s="21"/>
    </row>
    <row r="16" spans="1:16" s="7" customFormat="1" ht="27" customHeight="1">
      <c r="A16" s="21"/>
    </row>
    <row r="17" spans="1:1" s="7" customFormat="1" ht="27" customHeight="1">
      <c r="A17" s="21"/>
    </row>
    <row r="18" spans="1:1" s="7" customFormat="1" ht="27" customHeight="1">
      <c r="A18" s="21"/>
    </row>
    <row r="19" spans="1:1" s="7" customFormat="1" ht="27" customHeight="1">
      <c r="A19" s="21"/>
    </row>
    <row r="20" spans="1:1" s="7" customFormat="1" ht="27" customHeight="1"/>
    <row r="21" spans="1:1" s="7" customFormat="1" ht="27" customHeight="1"/>
    <row r="22" spans="1:1" s="7" customFormat="1" ht="27" customHeight="1"/>
    <row r="23" spans="1:1" s="7" customFormat="1" ht="27" customHeight="1"/>
    <row r="24" spans="1:1" s="7" customFormat="1" ht="24.95" customHeight="1"/>
    <row r="25" spans="1:1" s="90" customFormat="1"/>
    <row r="26" spans="1:1" s="7" customFormat="1" ht="24.95" customHeight="1"/>
    <row r="27" spans="1:1" s="7" customFormat="1" ht="27" customHeight="1"/>
    <row r="28" spans="1:1" s="7" customFormat="1" ht="27" customHeight="1"/>
    <row r="29" spans="1:1" s="7" customFormat="1" ht="24.95" customHeight="1"/>
    <row r="30" spans="1:1" s="7" customFormat="1" ht="24.95" customHeight="1"/>
    <row r="31" spans="1:1" s="7" customFormat="1" ht="24.95" customHeight="1"/>
    <row r="32" spans="1:1" s="7" customFormat="1" ht="27" customHeight="1"/>
    <row r="33" s="7" customFormat="1" ht="27" customHeight="1"/>
    <row r="34" s="7" customFormat="1" ht="27" customHeight="1"/>
    <row r="35" s="7" customFormat="1" ht="27" customHeight="1"/>
    <row r="36" s="7" customFormat="1" ht="27" customHeight="1"/>
    <row r="37" s="7" customFormat="1" ht="27" customHeight="1"/>
    <row r="38" s="7" customFormat="1" ht="27" customHeight="1"/>
    <row r="39" s="7" customFormat="1" ht="27" customHeight="1"/>
    <row r="40" s="7" customFormat="1" ht="27" customHeight="1"/>
    <row r="41" s="7" customFormat="1" ht="27" customHeight="1"/>
    <row r="42" s="7" customFormat="1" ht="27" customHeight="1"/>
    <row r="43" s="7" customFormat="1" ht="27" customHeight="1"/>
    <row r="44" s="7" customFormat="1" ht="27" customHeight="1"/>
    <row r="45" s="7" customFormat="1" ht="27" customHeight="1"/>
    <row r="46" s="7" customFormat="1" ht="27" customHeight="1"/>
    <row r="47" s="7" customFormat="1" ht="27" customHeight="1"/>
    <row r="48" s="7" customFormat="1" ht="27" customHeight="1"/>
    <row r="49" spans="1:9" s="7" customFormat="1" ht="27" customHeight="1"/>
    <row r="50" spans="1:9" s="7" customFormat="1" ht="27" customHeight="1"/>
    <row r="51" spans="1:9" s="7" customFormat="1" ht="27" customHeight="1">
      <c r="A51"/>
      <c r="B51"/>
      <c r="C51"/>
      <c r="D51"/>
      <c r="E51"/>
      <c r="F51"/>
      <c r="G51"/>
      <c r="H51"/>
      <c r="I51"/>
    </row>
    <row r="52" spans="1:9" s="7" customFormat="1" ht="18" customHeight="1">
      <c r="A52"/>
      <c r="B52"/>
      <c r="C52"/>
      <c r="D52"/>
      <c r="E52"/>
      <c r="F52"/>
      <c r="G52"/>
      <c r="H52"/>
      <c r="I52"/>
    </row>
    <row r="53" spans="1:9" s="23" customFormat="1" ht="21" customHeight="1">
      <c r="A53"/>
      <c r="B53"/>
      <c r="C53"/>
      <c r="D53"/>
      <c r="E53"/>
      <c r="F53"/>
      <c r="G53"/>
      <c r="H53"/>
      <c r="I53"/>
    </row>
    <row r="54" spans="1:9" ht="8.1" customHeight="1"/>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97FA-22FE-0842-8DF8-BBBBD2EC3EB6}">
  <sheetPr>
    <tabColor rgb="FFDACFAA"/>
  </sheetPr>
  <dimension ref="A1:M1048562"/>
  <sheetViews>
    <sheetView showGridLines="0" rightToLeft="1" zoomScaleNormal="100" zoomScaleSheetLayoutView="100" workbookViewId="0">
      <selection activeCell="N1" sqref="N1"/>
    </sheetView>
  </sheetViews>
  <sheetFormatPr defaultColWidth="8.85546875" defaultRowHeight="15"/>
  <cols>
    <col min="1" max="14" width="9.7109375" customWidth="1"/>
    <col min="15" max="23" width="10.7109375" customWidth="1"/>
  </cols>
  <sheetData>
    <row r="1" spans="1:13" s="35" customFormat="1" ht="23.1" customHeight="1">
      <c r="A1" s="88" t="s">
        <v>326</v>
      </c>
      <c r="B1" s="88"/>
      <c r="C1" s="88"/>
      <c r="D1" s="88"/>
      <c r="E1" s="88"/>
      <c r="F1" s="88"/>
      <c r="G1" s="88"/>
      <c r="H1" s="126"/>
      <c r="I1" s="126"/>
      <c r="J1" s="126"/>
      <c r="K1" s="126"/>
      <c r="L1" s="126"/>
      <c r="M1" s="126"/>
    </row>
    <row r="2" spans="1:13" s="35" customFormat="1" ht="18" customHeight="1">
      <c r="A2" s="199" t="s">
        <v>330</v>
      </c>
      <c r="B2" s="51"/>
      <c r="C2" s="51"/>
      <c r="D2" s="51"/>
      <c r="E2" s="51"/>
      <c r="F2" s="51"/>
      <c r="G2" s="51"/>
      <c r="H2" s="126"/>
      <c r="I2" s="126"/>
      <c r="J2" s="126"/>
      <c r="K2" s="126"/>
      <c r="L2" s="126"/>
      <c r="M2" s="126"/>
    </row>
    <row r="3" spans="1:13" s="23" customFormat="1" ht="18" customHeight="1">
      <c r="A3" s="15" t="s">
        <v>331</v>
      </c>
      <c r="B3" s="15"/>
      <c r="C3" s="15"/>
      <c r="D3" s="15"/>
      <c r="E3" s="15"/>
      <c r="F3" s="15"/>
      <c r="G3" s="15"/>
      <c r="H3" s="127"/>
      <c r="I3" s="127"/>
      <c r="J3" s="127"/>
      <c r="K3" s="127"/>
      <c r="L3" s="127"/>
      <c r="M3" s="127"/>
    </row>
    <row r="4" spans="1:13" s="23" customFormat="1" ht="21.75" customHeight="1"/>
    <row r="5" spans="1:13" s="23" customFormat="1" ht="15" customHeight="1"/>
    <row r="6" spans="1:13" s="7" customFormat="1"/>
    <row r="7" spans="1:13" s="7" customFormat="1"/>
    <row r="8" spans="1:13" s="7" customFormat="1"/>
    <row r="9" spans="1:13" s="23" customFormat="1" ht="21" customHeight="1"/>
    <row r="10" spans="1:13" s="23" customFormat="1" ht="21" customHeight="1"/>
    <row r="11" spans="1:13" ht="8.1" customHeight="1"/>
    <row r="1048540" spans="1:5">
      <c r="A1048540" s="16"/>
      <c r="B1048540" s="16"/>
      <c r="C1048540" s="20"/>
      <c r="D1048540" s="16"/>
      <c r="E1048540" s="16"/>
    </row>
    <row r="1048541" spans="1:5">
      <c r="A1048541" s="16"/>
      <c r="B1048541" s="16"/>
      <c r="C1048541" s="20"/>
      <c r="D1048541" s="16"/>
      <c r="E1048541" s="16"/>
    </row>
    <row r="1048542" spans="1:5">
      <c r="A1048542" s="16"/>
      <c r="B1048542" s="16"/>
      <c r="C1048542" s="20"/>
      <c r="D1048542" s="16"/>
      <c r="E1048542" s="16"/>
    </row>
    <row r="1048543" spans="1:5">
      <c r="A1048543" s="16"/>
      <c r="B1048543" s="16"/>
      <c r="C1048543" s="20"/>
      <c r="D1048543" s="16"/>
      <c r="E1048543" s="16"/>
    </row>
    <row r="1048551" spans="1:13">
      <c r="B1048551" s="89">
        <v>2017</v>
      </c>
      <c r="C1048551" s="89">
        <v>2018</v>
      </c>
      <c r="D1048551" s="89">
        <v>2019</v>
      </c>
      <c r="E1048551" s="89">
        <v>2020</v>
      </c>
      <c r="F1048551" s="89">
        <v>2021</v>
      </c>
    </row>
    <row r="1048552" spans="1:13" ht="15" customHeight="1">
      <c r="A1048552" s="104" t="s">
        <v>243</v>
      </c>
      <c r="B1048552" s="141">
        <f>H1048552/100</f>
        <v>0.81</v>
      </c>
      <c r="C1048552" s="141">
        <f t="shared" ref="C1048552:F1048553" si="0">I1048552/100</f>
        <v>0.83</v>
      </c>
      <c r="D1048552" s="141">
        <f t="shared" si="0"/>
        <v>0.82</v>
      </c>
      <c r="E1048552" s="141">
        <f t="shared" si="0"/>
        <v>0.81</v>
      </c>
      <c r="F1048552" s="141">
        <f t="shared" si="0"/>
        <v>0.81</v>
      </c>
      <c r="H1048552" s="161" cm="1">
        <f t="array" ref="H1048552:L1048553">'T5'!C7:G8</f>
        <v>81</v>
      </c>
      <c r="I1048552" s="162">
        <v>83</v>
      </c>
      <c r="J1048552" s="162">
        <v>82</v>
      </c>
      <c r="K1048552" s="162">
        <v>81</v>
      </c>
      <c r="L1048552" s="162">
        <v>81</v>
      </c>
      <c r="M1048552" s="153" t="str" cm="1">
        <f t="array" ref="M1048552:M1048553">'T5'!I7:I8</f>
        <v>Population Connected to Wastewater Treatment</v>
      </c>
    </row>
    <row r="1048553" spans="1:13" ht="15" customHeight="1">
      <c r="A1048553" s="104" t="s">
        <v>244</v>
      </c>
      <c r="B1048553" s="141">
        <f>H1048553/100</f>
        <v>0.19</v>
      </c>
      <c r="C1048553" s="141">
        <f t="shared" si="0"/>
        <v>0.17</v>
      </c>
      <c r="D1048553" s="141">
        <f t="shared" si="0"/>
        <v>0.18</v>
      </c>
      <c r="E1048553" s="141">
        <f t="shared" si="0"/>
        <v>0.19</v>
      </c>
      <c r="F1048553" s="141">
        <f t="shared" si="0"/>
        <v>0.19</v>
      </c>
      <c r="H1048553" s="163">
        <v>19</v>
      </c>
      <c r="I1048553" s="164">
        <v>17</v>
      </c>
      <c r="J1048553" s="164">
        <v>18</v>
      </c>
      <c r="K1048553" s="164">
        <v>19</v>
      </c>
      <c r="L1048553" s="164">
        <v>19</v>
      </c>
      <c r="M1048553" s="154" t="str">
        <v>Population with Independent Wastewater Treatment (e.g., Septic Tanks)</v>
      </c>
    </row>
    <row r="1048562" spans="1:1">
      <c r="A1048562" s="21"/>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6630-F8FE-4EFF-AD7B-F88923A947A2}">
  <dimension ref="A1:I83"/>
  <sheetViews>
    <sheetView showGridLines="0" rightToLeft="1" topLeftCell="A32" zoomScaleNormal="100" zoomScaleSheetLayoutView="100" workbookViewId="0">
      <selection activeCell="I39" sqref="I39"/>
    </sheetView>
  </sheetViews>
  <sheetFormatPr defaultColWidth="8.85546875" defaultRowHeight="15"/>
  <cols>
    <col min="1" max="1" width="30.7109375" customWidth="1"/>
    <col min="2" max="2" width="12.7109375" customWidth="1"/>
    <col min="3" max="7" width="9.7109375" customWidth="1"/>
    <col min="8" max="8" width="12.7109375" style="21" customWidth="1"/>
    <col min="9" max="9" width="30.7109375" customWidth="1"/>
  </cols>
  <sheetData>
    <row r="1" spans="1:9" ht="23.1" customHeight="1">
      <c r="A1" s="248" t="s">
        <v>228</v>
      </c>
      <c r="B1" s="36" t="s">
        <v>194</v>
      </c>
      <c r="C1" s="14"/>
      <c r="D1" s="14"/>
      <c r="E1" s="14"/>
      <c r="F1" s="14"/>
      <c r="G1" s="14"/>
      <c r="H1" s="226"/>
      <c r="I1" s="249" t="s">
        <v>260</v>
      </c>
    </row>
    <row r="2" spans="1:9" ht="18" customHeight="1">
      <c r="A2" s="248"/>
      <c r="B2" s="87" t="s">
        <v>193</v>
      </c>
      <c r="C2" s="19"/>
      <c r="D2" s="19"/>
      <c r="E2" s="19"/>
      <c r="F2" s="19"/>
      <c r="G2" s="19"/>
      <c r="H2" s="19"/>
      <c r="I2" s="249"/>
    </row>
    <row r="3" spans="1:9" ht="18" customHeight="1">
      <c r="A3" s="4"/>
      <c r="C3" s="1"/>
      <c r="D3" s="1"/>
      <c r="E3" s="1"/>
      <c r="F3" s="1"/>
      <c r="G3" s="1"/>
      <c r="H3" s="1"/>
      <c r="I3" s="5"/>
    </row>
    <row r="4" spans="1:9" ht="21.75" customHeight="1">
      <c r="A4" s="37"/>
      <c r="B4" s="27"/>
      <c r="C4" s="26" t="s">
        <v>11</v>
      </c>
      <c r="D4" s="26"/>
      <c r="E4" s="38"/>
      <c r="F4" s="38"/>
      <c r="G4" s="39" t="s">
        <v>12</v>
      </c>
      <c r="H4" s="116"/>
      <c r="I4" s="41"/>
    </row>
    <row r="5" spans="1:9" ht="15" customHeight="1">
      <c r="A5" s="28" t="s">
        <v>15</v>
      </c>
      <c r="B5" s="29" t="s">
        <v>16</v>
      </c>
      <c r="C5" s="99">
        <v>2017</v>
      </c>
      <c r="D5" s="99">
        <v>2018</v>
      </c>
      <c r="E5" s="99">
        <v>2019</v>
      </c>
      <c r="F5" s="99">
        <v>2020</v>
      </c>
      <c r="G5" s="100">
        <v>2021</v>
      </c>
      <c r="H5" s="117" t="s">
        <v>17</v>
      </c>
      <c r="I5" s="43" t="s">
        <v>18</v>
      </c>
    </row>
    <row r="6" spans="1:9" s="7" customFormat="1" ht="24.95" customHeight="1">
      <c r="A6" s="96" t="s">
        <v>196</v>
      </c>
      <c r="B6" s="204" t="s">
        <v>20</v>
      </c>
      <c r="C6" s="97">
        <v>5</v>
      </c>
      <c r="D6" s="97">
        <v>5</v>
      </c>
      <c r="E6" s="97">
        <v>5</v>
      </c>
      <c r="F6" s="97">
        <v>5</v>
      </c>
      <c r="G6" s="97">
        <v>5</v>
      </c>
      <c r="H6" s="210" t="s">
        <v>19</v>
      </c>
      <c r="I6" s="98" t="s">
        <v>195</v>
      </c>
    </row>
    <row r="7" spans="1:9" s="7" customFormat="1" ht="24.95" customHeight="1">
      <c r="A7" s="49" t="s">
        <v>197</v>
      </c>
      <c r="B7" s="205" t="s">
        <v>20</v>
      </c>
      <c r="C7" s="93">
        <v>23</v>
      </c>
      <c r="D7" s="93">
        <v>23</v>
      </c>
      <c r="E7" s="93">
        <v>23</v>
      </c>
      <c r="F7" s="93">
        <v>24</v>
      </c>
      <c r="G7" s="93">
        <v>25</v>
      </c>
      <c r="H7" s="211" t="s">
        <v>19</v>
      </c>
      <c r="I7" s="50" t="s">
        <v>201</v>
      </c>
    </row>
    <row r="8" spans="1:9" s="7" customFormat="1" ht="27" customHeight="1">
      <c r="A8" s="110" t="s">
        <v>198</v>
      </c>
      <c r="B8" s="206"/>
      <c r="C8" s="183">
        <v>0</v>
      </c>
      <c r="D8" s="183">
        <v>0</v>
      </c>
      <c r="E8" s="183">
        <v>0</v>
      </c>
      <c r="F8" s="183">
        <v>0</v>
      </c>
      <c r="G8" s="183">
        <v>0</v>
      </c>
      <c r="H8" s="113"/>
      <c r="I8" s="44" t="s">
        <v>204</v>
      </c>
    </row>
    <row r="9" spans="1:9" s="7" customFormat="1" ht="27" customHeight="1">
      <c r="A9" s="110" t="s">
        <v>199</v>
      </c>
      <c r="B9" s="206"/>
      <c r="C9" s="94">
        <v>9</v>
      </c>
      <c r="D9" s="94">
        <v>8</v>
      </c>
      <c r="E9" s="94">
        <v>7</v>
      </c>
      <c r="F9" s="94">
        <v>7</v>
      </c>
      <c r="G9" s="94">
        <v>7</v>
      </c>
      <c r="H9" s="113"/>
      <c r="I9" s="44" t="s">
        <v>205</v>
      </c>
    </row>
    <row r="10" spans="1:9" s="7" customFormat="1" ht="27" customHeight="1">
      <c r="A10" s="111" t="s">
        <v>200</v>
      </c>
      <c r="B10" s="207"/>
      <c r="C10" s="95">
        <v>14</v>
      </c>
      <c r="D10" s="95">
        <v>15</v>
      </c>
      <c r="E10" s="95">
        <v>16</v>
      </c>
      <c r="F10" s="95">
        <v>17</v>
      </c>
      <c r="G10" s="95">
        <v>18</v>
      </c>
      <c r="H10" s="114"/>
      <c r="I10" s="45" t="s">
        <v>206</v>
      </c>
    </row>
    <row r="11" spans="1:9" s="7" customFormat="1" ht="30">
      <c r="A11" s="49" t="s">
        <v>203</v>
      </c>
      <c r="B11" s="205" t="s">
        <v>289</v>
      </c>
      <c r="C11" s="93">
        <v>364</v>
      </c>
      <c r="D11" s="93">
        <v>403.7</v>
      </c>
      <c r="E11" s="93">
        <v>407.8</v>
      </c>
      <c r="F11" s="93">
        <v>408.8</v>
      </c>
      <c r="G11" s="93">
        <v>491</v>
      </c>
      <c r="H11" s="211" t="s">
        <v>290</v>
      </c>
      <c r="I11" s="50" t="s">
        <v>202</v>
      </c>
    </row>
    <row r="12" spans="1:9" s="7" customFormat="1" ht="27" customHeight="1">
      <c r="A12" s="110" t="s">
        <v>198</v>
      </c>
      <c r="B12" s="206"/>
      <c r="C12" s="183">
        <v>0</v>
      </c>
      <c r="D12" s="183">
        <v>0</v>
      </c>
      <c r="E12" s="183">
        <v>0</v>
      </c>
      <c r="F12" s="183">
        <v>0</v>
      </c>
      <c r="G12" s="183">
        <v>0</v>
      </c>
      <c r="H12" s="113"/>
      <c r="I12" s="44" t="s">
        <v>204</v>
      </c>
    </row>
    <row r="13" spans="1:9" s="7" customFormat="1" ht="27" customHeight="1">
      <c r="A13" s="110" t="s">
        <v>199</v>
      </c>
      <c r="B13" s="206"/>
      <c r="C13" s="94">
        <v>29.7</v>
      </c>
      <c r="D13" s="94">
        <v>29.7</v>
      </c>
      <c r="E13" s="94">
        <v>31.3</v>
      </c>
      <c r="F13" s="94">
        <v>31.3</v>
      </c>
      <c r="G13" s="94">
        <v>112.5</v>
      </c>
      <c r="H13" s="113"/>
      <c r="I13" s="44" t="s">
        <v>205</v>
      </c>
    </row>
    <row r="14" spans="1:9" s="7" customFormat="1" ht="27" customHeight="1">
      <c r="A14" s="111" t="s">
        <v>207</v>
      </c>
      <c r="B14" s="207"/>
      <c r="C14" s="95">
        <v>334.3</v>
      </c>
      <c r="D14" s="95">
        <v>374</v>
      </c>
      <c r="E14" s="95">
        <v>376.5</v>
      </c>
      <c r="F14" s="95">
        <v>377.5</v>
      </c>
      <c r="G14" s="95">
        <v>378.5</v>
      </c>
      <c r="H14" s="114"/>
      <c r="I14" s="45" t="s">
        <v>206</v>
      </c>
    </row>
    <row r="15" spans="1:9" s="7" customFormat="1" ht="30">
      <c r="A15" s="49" t="s">
        <v>203</v>
      </c>
      <c r="B15" s="205" t="s">
        <v>293</v>
      </c>
      <c r="C15" s="93">
        <v>40000</v>
      </c>
      <c r="D15" s="93">
        <v>40000</v>
      </c>
      <c r="E15" s="93">
        <v>40000</v>
      </c>
      <c r="F15" s="93">
        <v>40000</v>
      </c>
      <c r="G15" s="93">
        <v>56000</v>
      </c>
      <c r="H15" s="211" t="s">
        <v>208</v>
      </c>
      <c r="I15" s="50" t="s">
        <v>202</v>
      </c>
    </row>
    <row r="16" spans="1:9" s="7" customFormat="1" ht="27" customHeight="1">
      <c r="A16" s="47" t="s">
        <v>198</v>
      </c>
      <c r="B16" s="206"/>
      <c r="C16" s="183">
        <v>0</v>
      </c>
      <c r="D16" s="183">
        <v>0</v>
      </c>
      <c r="E16" s="183">
        <v>0</v>
      </c>
      <c r="F16" s="183">
        <v>0</v>
      </c>
      <c r="G16" s="183">
        <v>0</v>
      </c>
      <c r="H16" s="113"/>
      <c r="I16" s="44" t="s">
        <v>204</v>
      </c>
    </row>
    <row r="17" spans="1:9" s="7" customFormat="1" ht="27" customHeight="1">
      <c r="A17" s="47" t="s">
        <v>199</v>
      </c>
      <c r="B17" s="206"/>
      <c r="C17" s="94">
        <v>40000</v>
      </c>
      <c r="D17" s="94">
        <v>40000</v>
      </c>
      <c r="E17" s="94">
        <v>40000</v>
      </c>
      <c r="F17" s="94">
        <v>40000</v>
      </c>
      <c r="G17" s="94">
        <v>56000</v>
      </c>
      <c r="H17" s="113"/>
      <c r="I17" s="44" t="s">
        <v>205</v>
      </c>
    </row>
    <row r="18" spans="1:9" s="7" customFormat="1" ht="27" customHeight="1">
      <c r="A18" s="111" t="s">
        <v>207</v>
      </c>
      <c r="B18" s="207"/>
      <c r="C18" s="184">
        <v>0</v>
      </c>
      <c r="D18" s="184">
        <v>0</v>
      </c>
      <c r="E18" s="184">
        <v>0</v>
      </c>
      <c r="F18" s="184">
        <v>0</v>
      </c>
      <c r="G18" s="184">
        <v>0</v>
      </c>
      <c r="H18" s="114"/>
      <c r="I18" s="45" t="s">
        <v>206</v>
      </c>
    </row>
    <row r="19" spans="1:9" s="7" customFormat="1" ht="24.95" customHeight="1">
      <c r="A19" s="49" t="s">
        <v>209</v>
      </c>
      <c r="B19" s="205" t="s">
        <v>20</v>
      </c>
      <c r="C19" s="93">
        <v>6</v>
      </c>
      <c r="D19" s="93">
        <v>6</v>
      </c>
      <c r="E19" s="93">
        <v>6</v>
      </c>
      <c r="F19" s="93">
        <v>6</v>
      </c>
      <c r="G19" s="93">
        <v>7</v>
      </c>
      <c r="H19" s="211" t="s">
        <v>19</v>
      </c>
      <c r="I19" s="50" t="s">
        <v>210</v>
      </c>
    </row>
    <row r="20" spans="1:9" s="7" customFormat="1" ht="25.7" customHeight="1">
      <c r="A20" s="47" t="s">
        <v>128</v>
      </c>
      <c r="B20" s="206"/>
      <c r="C20" s="94">
        <v>2</v>
      </c>
      <c r="D20" s="94">
        <v>2</v>
      </c>
      <c r="E20" s="94">
        <v>2</v>
      </c>
      <c r="F20" s="94">
        <v>2</v>
      </c>
      <c r="G20" s="94">
        <v>1</v>
      </c>
      <c r="H20" s="113"/>
      <c r="I20" s="44" t="s">
        <v>211</v>
      </c>
    </row>
    <row r="21" spans="1:9" s="7" customFormat="1" ht="25.7" customHeight="1">
      <c r="A21" s="47" t="s">
        <v>129</v>
      </c>
      <c r="B21" s="206"/>
      <c r="C21" s="94">
        <v>2</v>
      </c>
      <c r="D21" s="94">
        <v>2</v>
      </c>
      <c r="E21" s="94">
        <v>2</v>
      </c>
      <c r="F21" s="94">
        <v>2</v>
      </c>
      <c r="G21" s="94">
        <v>4</v>
      </c>
      <c r="H21" s="113"/>
      <c r="I21" s="44" t="s">
        <v>146</v>
      </c>
    </row>
    <row r="22" spans="1:9" s="7" customFormat="1" ht="25.7" customHeight="1">
      <c r="A22" s="47" t="s">
        <v>130</v>
      </c>
      <c r="B22" s="206"/>
      <c r="C22" s="94">
        <v>2</v>
      </c>
      <c r="D22" s="94">
        <v>2</v>
      </c>
      <c r="E22" s="94">
        <v>2</v>
      </c>
      <c r="F22" s="94">
        <v>2</v>
      </c>
      <c r="G22" s="94">
        <v>2</v>
      </c>
      <c r="H22" s="113"/>
      <c r="I22" s="44" t="s">
        <v>212</v>
      </c>
    </row>
    <row r="23" spans="1:9" s="7" customFormat="1" ht="25.7" customHeight="1">
      <c r="A23" s="48" t="s">
        <v>131</v>
      </c>
      <c r="B23" s="207"/>
      <c r="C23" s="121">
        <v>0</v>
      </c>
      <c r="D23" s="121">
        <v>0</v>
      </c>
      <c r="E23" s="121">
        <v>0</v>
      </c>
      <c r="F23" s="121">
        <v>0</v>
      </c>
      <c r="G23" s="121">
        <v>0</v>
      </c>
      <c r="H23" s="114"/>
      <c r="I23" s="45" t="s">
        <v>137</v>
      </c>
    </row>
    <row r="24" spans="1:9" s="7" customFormat="1" ht="25.5">
      <c r="A24" s="49" t="s">
        <v>213</v>
      </c>
      <c r="B24" s="205" t="s">
        <v>289</v>
      </c>
      <c r="C24" s="93">
        <v>847.7</v>
      </c>
      <c r="D24" s="93">
        <v>847.7</v>
      </c>
      <c r="E24" s="93">
        <v>847.7</v>
      </c>
      <c r="F24" s="93">
        <v>847.7</v>
      </c>
      <c r="G24" s="93">
        <v>856.8</v>
      </c>
      <c r="H24" s="211" t="s">
        <v>290</v>
      </c>
      <c r="I24" s="50" t="s">
        <v>214</v>
      </c>
    </row>
    <row r="25" spans="1:9" s="7" customFormat="1" ht="25.7" customHeight="1">
      <c r="A25" s="47" t="s">
        <v>128</v>
      </c>
      <c r="B25" s="206"/>
      <c r="C25" s="94">
        <v>250</v>
      </c>
      <c r="D25" s="94">
        <v>250</v>
      </c>
      <c r="E25" s="94">
        <v>250</v>
      </c>
      <c r="F25" s="94">
        <v>250</v>
      </c>
      <c r="G25" s="94">
        <v>136.4</v>
      </c>
      <c r="H25" s="113"/>
      <c r="I25" s="44" t="s">
        <v>216</v>
      </c>
    </row>
    <row r="26" spans="1:9" s="7" customFormat="1" ht="25.7" customHeight="1">
      <c r="A26" s="47" t="s">
        <v>129</v>
      </c>
      <c r="B26" s="206"/>
      <c r="C26" s="94">
        <v>293.2</v>
      </c>
      <c r="D26" s="94">
        <v>293.2</v>
      </c>
      <c r="E26" s="94">
        <v>293.2</v>
      </c>
      <c r="F26" s="94">
        <v>293.2</v>
      </c>
      <c r="G26" s="94">
        <v>415.9</v>
      </c>
      <c r="H26" s="113"/>
      <c r="I26" s="44" t="s">
        <v>146</v>
      </c>
    </row>
    <row r="27" spans="1:9" s="7" customFormat="1" ht="25.7" customHeight="1">
      <c r="A27" s="47" t="s">
        <v>130</v>
      </c>
      <c r="B27" s="206"/>
      <c r="C27" s="94">
        <v>304.5</v>
      </c>
      <c r="D27" s="94">
        <v>304.5</v>
      </c>
      <c r="E27" s="94">
        <v>304.5</v>
      </c>
      <c r="F27" s="94">
        <v>304.5</v>
      </c>
      <c r="G27" s="94">
        <v>304.5</v>
      </c>
      <c r="H27" s="113"/>
      <c r="I27" s="44" t="s">
        <v>215</v>
      </c>
    </row>
    <row r="28" spans="1:9" s="7" customFormat="1" ht="25.7" customHeight="1">
      <c r="A28" s="48" t="s">
        <v>131</v>
      </c>
      <c r="B28" s="207"/>
      <c r="C28" s="184">
        <v>0</v>
      </c>
      <c r="D28" s="184">
        <v>0</v>
      </c>
      <c r="E28" s="184">
        <v>0</v>
      </c>
      <c r="F28" s="184">
        <v>0</v>
      </c>
      <c r="G28" s="184">
        <v>0</v>
      </c>
      <c r="H28" s="114"/>
      <c r="I28" s="45" t="s">
        <v>137</v>
      </c>
    </row>
    <row r="29" spans="1:9" s="7" customFormat="1" ht="25.7" customHeight="1">
      <c r="A29" s="49" t="s">
        <v>219</v>
      </c>
      <c r="B29" s="205"/>
      <c r="C29" s="93"/>
      <c r="D29" s="93"/>
      <c r="E29" s="93"/>
      <c r="F29" s="93"/>
      <c r="G29" s="93"/>
      <c r="H29" s="211"/>
      <c r="I29" s="50" t="s">
        <v>217</v>
      </c>
    </row>
    <row r="30" spans="1:9" s="7" customFormat="1" ht="25.7" customHeight="1">
      <c r="A30" s="110" t="s">
        <v>220</v>
      </c>
      <c r="B30" s="206" t="s">
        <v>20</v>
      </c>
      <c r="C30" s="94">
        <v>136</v>
      </c>
      <c r="D30" s="94">
        <v>143</v>
      </c>
      <c r="E30" s="94">
        <v>162</v>
      </c>
      <c r="F30" s="94">
        <v>163</v>
      </c>
      <c r="G30" s="94">
        <v>163</v>
      </c>
      <c r="H30" s="113" t="s">
        <v>19</v>
      </c>
      <c r="I30" s="44" t="s">
        <v>19</v>
      </c>
    </row>
    <row r="31" spans="1:9" s="7" customFormat="1" ht="25.7" customHeight="1">
      <c r="A31" s="110" t="s">
        <v>221</v>
      </c>
      <c r="B31" s="206" t="s">
        <v>136</v>
      </c>
      <c r="C31" s="179">
        <v>2.4500000000000002</v>
      </c>
      <c r="D31" s="179">
        <v>2.58</v>
      </c>
      <c r="E31" s="179">
        <v>2.89</v>
      </c>
      <c r="F31" s="179">
        <v>2.99</v>
      </c>
      <c r="G31" s="179">
        <v>2.99</v>
      </c>
      <c r="H31" s="113" t="s">
        <v>294</v>
      </c>
      <c r="I31" s="44" t="s">
        <v>218</v>
      </c>
    </row>
    <row r="32" spans="1:9" s="7" customFormat="1" ht="25.7" customHeight="1">
      <c r="A32" s="30" t="s">
        <v>132</v>
      </c>
      <c r="B32" s="191" t="s">
        <v>295</v>
      </c>
      <c r="C32" s="109">
        <v>476.5</v>
      </c>
      <c r="D32" s="109">
        <v>495</v>
      </c>
      <c r="E32" s="109">
        <v>537</v>
      </c>
      <c r="F32" s="109">
        <v>569.70000000000005</v>
      </c>
      <c r="G32" s="109">
        <v>579.5</v>
      </c>
      <c r="H32" s="212" t="s">
        <v>296</v>
      </c>
      <c r="I32" s="46" t="s">
        <v>226</v>
      </c>
    </row>
    <row r="33" spans="1:9" s="7" customFormat="1" ht="25.7" customHeight="1">
      <c r="A33" s="30" t="s">
        <v>133</v>
      </c>
      <c r="B33" s="191" t="s">
        <v>295</v>
      </c>
      <c r="C33" s="109">
        <v>5884</v>
      </c>
      <c r="D33" s="109">
        <v>5990</v>
      </c>
      <c r="E33" s="109">
        <v>6179</v>
      </c>
      <c r="F33" s="109">
        <v>6291</v>
      </c>
      <c r="G33" s="109">
        <v>6410</v>
      </c>
      <c r="H33" s="212" t="s">
        <v>296</v>
      </c>
      <c r="I33" s="46" t="s">
        <v>227</v>
      </c>
    </row>
    <row r="34" spans="1:9" s="7" customFormat="1" ht="25.7" customHeight="1">
      <c r="A34" s="30" t="s">
        <v>134</v>
      </c>
      <c r="B34" s="191" t="s">
        <v>20</v>
      </c>
      <c r="C34" s="109">
        <v>210348</v>
      </c>
      <c r="D34" s="109">
        <v>231013</v>
      </c>
      <c r="E34" s="109">
        <v>251716</v>
      </c>
      <c r="F34" s="109">
        <v>275802</v>
      </c>
      <c r="G34" s="109">
        <v>293444</v>
      </c>
      <c r="H34" s="212" t="s">
        <v>19</v>
      </c>
      <c r="I34" s="46" t="s">
        <v>138</v>
      </c>
    </row>
    <row r="35" spans="1:9" s="7" customFormat="1" ht="25.7" customHeight="1">
      <c r="A35" s="49" t="s">
        <v>224</v>
      </c>
      <c r="B35" s="205"/>
      <c r="C35" s="93"/>
      <c r="D35" s="93"/>
      <c r="E35" s="93"/>
      <c r="F35" s="93"/>
      <c r="G35" s="93"/>
      <c r="H35" s="211"/>
      <c r="I35" s="50" t="s">
        <v>223</v>
      </c>
    </row>
    <row r="36" spans="1:9" s="7" customFormat="1" ht="25.7" customHeight="1">
      <c r="A36" s="110" t="s">
        <v>220</v>
      </c>
      <c r="B36" s="206" t="s">
        <v>20</v>
      </c>
      <c r="C36" s="94">
        <v>7</v>
      </c>
      <c r="D36" s="94">
        <v>7</v>
      </c>
      <c r="E36" s="94">
        <v>7</v>
      </c>
      <c r="F36" s="94">
        <v>7</v>
      </c>
      <c r="G36" s="94">
        <v>7</v>
      </c>
      <c r="H36" s="113" t="s">
        <v>19</v>
      </c>
      <c r="I36" s="44" t="s">
        <v>19</v>
      </c>
    </row>
    <row r="37" spans="1:9" s="7" customFormat="1" ht="25.7" customHeight="1">
      <c r="A37" s="110" t="s">
        <v>225</v>
      </c>
      <c r="B37" s="206" t="s">
        <v>136</v>
      </c>
      <c r="C37" s="180">
        <v>4.4999999999999998E-2</v>
      </c>
      <c r="D37" s="180">
        <v>4.4999999999999998E-2</v>
      </c>
      <c r="E37" s="180">
        <v>4.4999999999999998E-2</v>
      </c>
      <c r="F37" s="180">
        <v>4.4999999999999998E-2</v>
      </c>
      <c r="G37" s="180">
        <v>4.4999999999999998E-2</v>
      </c>
      <c r="H37" s="113" t="s">
        <v>294</v>
      </c>
      <c r="I37" s="44" t="s">
        <v>222</v>
      </c>
    </row>
    <row r="38" spans="1:9" s="7" customFormat="1" ht="25.7" customHeight="1">
      <c r="A38" s="30" t="s">
        <v>135</v>
      </c>
      <c r="B38" s="191" t="s">
        <v>20</v>
      </c>
      <c r="C38" s="109">
        <v>2411</v>
      </c>
      <c r="D38" s="109">
        <v>2416</v>
      </c>
      <c r="E38" s="109">
        <v>2422</v>
      </c>
      <c r="F38" s="109">
        <v>2428</v>
      </c>
      <c r="G38" s="109">
        <v>2436</v>
      </c>
      <c r="H38" s="212" t="s">
        <v>19</v>
      </c>
      <c r="I38" s="46" t="s">
        <v>139</v>
      </c>
    </row>
    <row r="39" spans="1:9" s="7" customFormat="1" ht="21" customHeight="1">
      <c r="A39" s="32" t="s">
        <v>434</v>
      </c>
      <c r="B39" s="32"/>
      <c r="C39" s="33"/>
      <c r="D39" s="33"/>
      <c r="E39" s="33"/>
      <c r="F39" s="33"/>
      <c r="G39" s="33"/>
      <c r="H39" s="33"/>
      <c r="I39" s="31" t="s">
        <v>435</v>
      </c>
    </row>
    <row r="40" spans="1:9" s="7" customFormat="1" ht="8.1" customHeight="1">
      <c r="A40" s="2"/>
      <c r="B40" s="6"/>
      <c r="C40" s="6"/>
      <c r="D40" s="6"/>
      <c r="E40" s="6"/>
      <c r="F40" s="6"/>
      <c r="G40" s="6"/>
      <c r="H40" s="6"/>
      <c r="I40" s="3"/>
    </row>
    <row r="41" spans="1:9" s="7" customFormat="1" ht="27" customHeight="1">
      <c r="A41"/>
      <c r="B41"/>
      <c r="C41"/>
      <c r="D41"/>
      <c r="E41"/>
      <c r="F41"/>
      <c r="G41"/>
      <c r="H41" s="21"/>
      <c r="I41"/>
    </row>
    <row r="42" spans="1:9" s="7" customFormat="1" ht="27" customHeight="1">
      <c r="A42"/>
      <c r="B42"/>
      <c r="C42"/>
      <c r="D42"/>
      <c r="E42"/>
      <c r="F42"/>
      <c r="G42"/>
      <c r="H42" s="21"/>
      <c r="I42"/>
    </row>
    <row r="43" spans="1:9" s="7" customFormat="1" ht="27" customHeight="1">
      <c r="A43"/>
      <c r="B43"/>
      <c r="C43"/>
      <c r="D43"/>
      <c r="E43"/>
      <c r="F43"/>
      <c r="G43"/>
      <c r="H43" s="21"/>
      <c r="I43"/>
    </row>
    <row r="44" spans="1:9" s="7" customFormat="1" ht="27" customHeight="1">
      <c r="A44" s="21"/>
      <c r="H44" s="118"/>
    </row>
    <row r="45" spans="1:9" s="7" customFormat="1" ht="27" customHeight="1">
      <c r="H45" s="118"/>
    </row>
    <row r="46" spans="1:9" s="7" customFormat="1" ht="27" customHeight="1">
      <c r="H46" s="118"/>
    </row>
    <row r="47" spans="1:9" s="7" customFormat="1" ht="27" customHeight="1">
      <c r="H47" s="118"/>
    </row>
    <row r="48" spans="1:9" s="7" customFormat="1" ht="27" customHeight="1">
      <c r="H48" s="118"/>
    </row>
    <row r="49" spans="8:8" s="7" customFormat="1" ht="27" customHeight="1">
      <c r="H49" s="118"/>
    </row>
    <row r="50" spans="8:8" s="7" customFormat="1" ht="27" customHeight="1">
      <c r="H50" s="118"/>
    </row>
    <row r="51" spans="8:8" s="7" customFormat="1" ht="27" customHeight="1">
      <c r="H51" s="118"/>
    </row>
    <row r="52" spans="8:8" s="7" customFormat="1" ht="27" customHeight="1">
      <c r="H52" s="118"/>
    </row>
    <row r="53" spans="8:8" s="7" customFormat="1" ht="24.95" customHeight="1">
      <c r="H53" s="118"/>
    </row>
    <row r="54" spans="8:8" s="90" customFormat="1">
      <c r="H54" s="119"/>
    </row>
    <row r="55" spans="8:8" s="7" customFormat="1" ht="24.95" customHeight="1">
      <c r="H55" s="118"/>
    </row>
    <row r="56" spans="8:8" s="7" customFormat="1" ht="27" customHeight="1">
      <c r="H56" s="118"/>
    </row>
    <row r="57" spans="8:8" s="7" customFormat="1" ht="27" customHeight="1">
      <c r="H57" s="118"/>
    </row>
    <row r="58" spans="8:8" s="7" customFormat="1" ht="24.95" customHeight="1">
      <c r="H58" s="118"/>
    </row>
    <row r="59" spans="8:8" s="7" customFormat="1" ht="24.95" customHeight="1">
      <c r="H59" s="118"/>
    </row>
    <row r="60" spans="8:8" s="7" customFormat="1" ht="24.95" customHeight="1">
      <c r="H60" s="118"/>
    </row>
    <row r="61" spans="8:8" s="7" customFormat="1" ht="27" customHeight="1">
      <c r="H61" s="118"/>
    </row>
    <row r="62" spans="8:8" s="7" customFormat="1" ht="27" customHeight="1">
      <c r="H62" s="118"/>
    </row>
    <row r="63" spans="8:8" s="7" customFormat="1" ht="27" customHeight="1">
      <c r="H63" s="118"/>
    </row>
    <row r="64" spans="8:8" s="7" customFormat="1" ht="27" customHeight="1">
      <c r="H64" s="118"/>
    </row>
    <row r="65" spans="1:9" s="7" customFormat="1" ht="27" customHeight="1">
      <c r="H65" s="118"/>
    </row>
    <row r="66" spans="1:9" s="7" customFormat="1" ht="27" customHeight="1">
      <c r="H66" s="118"/>
    </row>
    <row r="67" spans="1:9" s="7" customFormat="1" ht="27" customHeight="1">
      <c r="H67" s="118"/>
    </row>
    <row r="68" spans="1:9" s="7" customFormat="1" ht="27" customHeight="1">
      <c r="H68" s="118"/>
    </row>
    <row r="69" spans="1:9" s="7" customFormat="1" ht="27" customHeight="1">
      <c r="H69" s="118"/>
    </row>
    <row r="70" spans="1:9" s="7" customFormat="1" ht="27" customHeight="1">
      <c r="H70" s="118"/>
    </row>
    <row r="71" spans="1:9" s="7" customFormat="1" ht="27" customHeight="1">
      <c r="H71" s="118"/>
    </row>
    <row r="72" spans="1:9" s="7" customFormat="1" ht="27" customHeight="1">
      <c r="H72" s="118"/>
    </row>
    <row r="73" spans="1:9" s="7" customFormat="1" ht="27" customHeight="1">
      <c r="H73" s="118"/>
    </row>
    <row r="74" spans="1:9" s="7" customFormat="1" ht="27" customHeight="1">
      <c r="H74" s="118"/>
    </row>
    <row r="75" spans="1:9" s="7" customFormat="1" ht="27" customHeight="1">
      <c r="H75" s="118"/>
    </row>
    <row r="76" spans="1:9" s="7" customFormat="1" ht="27" customHeight="1">
      <c r="H76" s="118"/>
    </row>
    <row r="77" spans="1:9" s="7" customFormat="1" ht="27" customHeight="1">
      <c r="H77" s="118"/>
    </row>
    <row r="78" spans="1:9" s="7" customFormat="1" ht="27" customHeight="1">
      <c r="H78" s="118"/>
    </row>
    <row r="79" spans="1:9" s="7" customFormat="1" ht="27" customHeight="1">
      <c r="H79" s="118"/>
    </row>
    <row r="80" spans="1:9" s="7" customFormat="1" ht="27" customHeight="1">
      <c r="A80"/>
      <c r="B80"/>
      <c r="C80"/>
      <c r="D80"/>
      <c r="E80"/>
      <c r="F80"/>
      <c r="G80"/>
      <c r="H80" s="21"/>
      <c r="I80"/>
    </row>
    <row r="81" spans="1:9" s="7" customFormat="1" ht="18" customHeight="1">
      <c r="A81"/>
      <c r="B81"/>
      <c r="C81"/>
      <c r="D81"/>
      <c r="E81"/>
      <c r="F81"/>
      <c r="G81"/>
      <c r="H81" s="21"/>
      <c r="I81"/>
    </row>
    <row r="82" spans="1:9" s="23" customFormat="1" ht="21" customHeight="1">
      <c r="A82"/>
      <c r="B82"/>
      <c r="C82"/>
      <c r="D82"/>
      <c r="E82"/>
      <c r="F82"/>
      <c r="G82"/>
      <c r="H82" s="21"/>
      <c r="I82"/>
    </row>
    <row r="83" spans="1:9" ht="8.1" customHeight="1"/>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2322-4525-4240-95EE-D1523EF2EF46}">
  <sheetPr>
    <tabColor rgb="FFDACFAA"/>
  </sheetPr>
  <dimension ref="A1:Q1048561"/>
  <sheetViews>
    <sheetView showGridLines="0" rightToLeft="1" zoomScaleNormal="100" zoomScaleSheetLayoutView="100" workbookViewId="0">
      <selection activeCell="N1" sqref="N1"/>
    </sheetView>
  </sheetViews>
  <sheetFormatPr defaultColWidth="8.85546875" defaultRowHeight="15"/>
  <cols>
    <col min="1" max="13" width="9.7109375" customWidth="1"/>
    <col min="14" max="19" width="10.7109375" customWidth="1"/>
  </cols>
  <sheetData>
    <row r="1" spans="1:13" ht="17.25">
      <c r="A1" s="88" t="s">
        <v>339</v>
      </c>
      <c r="B1" s="88"/>
      <c r="C1" s="88"/>
      <c r="D1" s="88"/>
      <c r="E1" s="88"/>
      <c r="F1" s="88"/>
      <c r="G1" s="88"/>
      <c r="H1" s="128"/>
      <c r="I1" s="128"/>
      <c r="J1" s="128"/>
      <c r="K1" s="128"/>
      <c r="L1" s="128"/>
      <c r="M1" s="128"/>
    </row>
    <row r="2" spans="1:13" ht="15.75">
      <c r="A2" s="175" t="s">
        <v>197</v>
      </c>
      <c r="B2" s="51"/>
      <c r="C2" s="51"/>
      <c r="D2" s="51"/>
      <c r="E2" s="51"/>
      <c r="F2" s="51"/>
      <c r="G2" s="51"/>
      <c r="H2" s="128"/>
      <c r="I2" s="128"/>
      <c r="J2" s="128"/>
      <c r="K2" s="128"/>
      <c r="L2" s="128"/>
      <c r="M2" s="128"/>
    </row>
    <row r="3" spans="1:13">
      <c r="A3" s="15" t="s">
        <v>333</v>
      </c>
      <c r="B3" s="15"/>
      <c r="C3" s="15"/>
      <c r="D3" s="15"/>
      <c r="E3" s="15"/>
      <c r="F3" s="15"/>
      <c r="G3" s="15"/>
      <c r="H3" s="128"/>
      <c r="I3" s="128"/>
      <c r="J3" s="128"/>
      <c r="K3" s="128"/>
      <c r="L3" s="128"/>
      <c r="M3" s="128"/>
    </row>
    <row r="4" spans="1:13" s="23" customFormat="1" ht="21.75" customHeight="1"/>
    <row r="5" spans="1:13" s="23" customFormat="1" ht="15" customHeight="1"/>
    <row r="6" spans="1:13" s="7" customFormat="1"/>
    <row r="7" spans="1:13" s="7" customFormat="1"/>
    <row r="8" spans="1:13" s="7" customFormat="1"/>
    <row r="9" spans="1:13" s="23" customFormat="1" ht="21" customHeight="1"/>
    <row r="10" spans="1:13" s="23" customFormat="1" ht="21" customHeight="1"/>
    <row r="11" spans="1:13" ht="8.1" customHeight="1"/>
    <row r="23" spans="1:17" ht="17.25">
      <c r="A23" s="88" t="s">
        <v>24</v>
      </c>
      <c r="B23" s="128"/>
      <c r="C23" s="128"/>
      <c r="D23" s="128"/>
      <c r="E23" s="128"/>
      <c r="F23" s="128"/>
      <c r="G23" s="128"/>
      <c r="H23" s="128"/>
      <c r="I23" s="128"/>
      <c r="J23" s="128"/>
      <c r="K23" s="128"/>
      <c r="L23" s="128"/>
      <c r="M23" s="128"/>
    </row>
    <row r="24" spans="1:17" ht="15.75">
      <c r="A24" s="199" t="s">
        <v>336</v>
      </c>
      <c r="B24" s="128"/>
      <c r="C24" s="128"/>
      <c r="D24" s="128"/>
      <c r="E24" s="128"/>
      <c r="F24" s="128"/>
      <c r="G24" s="128"/>
      <c r="H24" s="128"/>
      <c r="I24" s="128"/>
      <c r="J24" s="128"/>
      <c r="K24" s="128"/>
      <c r="L24" s="128"/>
      <c r="M24" s="128"/>
    </row>
    <row r="25" spans="1:17">
      <c r="A25" s="15" t="s">
        <v>335</v>
      </c>
      <c r="B25" s="128"/>
      <c r="C25" s="128"/>
      <c r="D25" s="128"/>
      <c r="E25" s="128"/>
      <c r="F25" s="128"/>
      <c r="G25" s="128"/>
      <c r="H25" s="128"/>
      <c r="I25" s="128"/>
      <c r="J25" s="128"/>
      <c r="K25" s="128"/>
      <c r="L25" s="128"/>
      <c r="M25" s="128"/>
    </row>
    <row r="26" spans="1:17" ht="17.25">
      <c r="A26" s="128"/>
      <c r="B26" s="88"/>
      <c r="C26" s="88"/>
      <c r="D26" s="88"/>
      <c r="E26" s="88"/>
      <c r="F26" s="88"/>
      <c r="G26" s="128"/>
      <c r="H26" s="128"/>
      <c r="I26" s="128"/>
      <c r="J26" s="128"/>
      <c r="K26" s="128"/>
      <c r="L26" s="128"/>
    </row>
    <row r="27" spans="1:17" ht="15.75">
      <c r="B27" s="51"/>
      <c r="C27" s="51"/>
      <c r="D27" s="51"/>
      <c r="E27" s="51"/>
      <c r="F27" s="51"/>
    </row>
    <row r="28" spans="1:17">
      <c r="B28" s="15"/>
      <c r="C28" s="15"/>
      <c r="D28" s="15"/>
      <c r="E28" s="15"/>
      <c r="F28" s="15"/>
    </row>
    <row r="29" spans="1:17">
      <c r="A29" s="23"/>
      <c r="B29" s="23"/>
      <c r="C29" s="23"/>
      <c r="D29" s="23"/>
      <c r="E29" s="23"/>
      <c r="F29" s="23"/>
    </row>
    <row r="30" spans="1:17">
      <c r="A30" s="23"/>
      <c r="B30" s="23"/>
      <c r="C30" s="23"/>
      <c r="D30" s="23"/>
      <c r="E30" s="23"/>
      <c r="F30" s="23"/>
    </row>
    <row r="31" spans="1:17" ht="17.25">
      <c r="A31" s="7"/>
      <c r="B31" s="7"/>
      <c r="C31" s="7"/>
      <c r="D31" s="7"/>
      <c r="E31" s="7"/>
      <c r="F31" s="7"/>
      <c r="N31" s="88"/>
      <c r="O31" s="88"/>
      <c r="P31" s="88"/>
      <c r="Q31" s="88"/>
    </row>
    <row r="32" spans="1:17" ht="15.75">
      <c r="A32" s="7"/>
      <c r="B32" s="7"/>
      <c r="C32" s="7"/>
      <c r="D32" s="7"/>
      <c r="E32" s="7"/>
      <c r="F32" s="7"/>
      <c r="N32" s="51"/>
      <c r="O32" s="51"/>
      <c r="P32" s="51"/>
      <c r="Q32" s="51"/>
    </row>
    <row r="33" spans="1:17">
      <c r="A33" s="7"/>
      <c r="B33" s="7"/>
      <c r="C33" s="7"/>
      <c r="D33" s="7"/>
      <c r="E33" s="7"/>
      <c r="F33" s="7"/>
      <c r="N33" s="15"/>
      <c r="O33" s="15"/>
      <c r="P33" s="15"/>
      <c r="Q33" s="15"/>
    </row>
    <row r="34" spans="1:17">
      <c r="A34" s="23"/>
      <c r="B34" s="23"/>
      <c r="C34" s="23"/>
      <c r="D34" s="23"/>
      <c r="E34" s="23"/>
      <c r="F34" s="23"/>
    </row>
    <row r="35" spans="1:17">
      <c r="A35" s="23"/>
      <c r="B35" s="23"/>
      <c r="C35" s="23"/>
      <c r="D35" s="23"/>
      <c r="E35" s="23"/>
      <c r="F35" s="23"/>
    </row>
    <row r="45" spans="1:17" ht="17.25">
      <c r="B45" s="88"/>
      <c r="C45" s="88"/>
      <c r="D45" s="88"/>
      <c r="E45" s="88"/>
      <c r="F45" s="88"/>
    </row>
    <row r="46" spans="1:17" ht="17.25">
      <c r="A46" s="88" t="s">
        <v>332</v>
      </c>
      <c r="B46" s="51"/>
      <c r="C46" s="51"/>
      <c r="D46" s="51"/>
      <c r="E46" s="51"/>
      <c r="F46" s="51"/>
      <c r="G46" s="128"/>
      <c r="H46" s="128"/>
      <c r="I46" s="128"/>
      <c r="J46" s="128"/>
      <c r="K46" s="128"/>
      <c r="L46" s="128"/>
      <c r="M46" s="128"/>
    </row>
    <row r="47" spans="1:17" ht="15.75">
      <c r="A47" s="175" t="s">
        <v>209</v>
      </c>
      <c r="B47" s="15"/>
      <c r="C47" s="15"/>
      <c r="D47" s="15"/>
      <c r="E47" s="15"/>
      <c r="F47" s="15"/>
      <c r="G47" s="128"/>
      <c r="H47" s="128"/>
      <c r="I47" s="128"/>
      <c r="J47" s="128"/>
      <c r="K47" s="128"/>
      <c r="L47" s="128"/>
      <c r="M47" s="128"/>
    </row>
    <row r="48" spans="1:17">
      <c r="A48" s="15" t="s">
        <v>210</v>
      </c>
      <c r="B48" s="128"/>
      <c r="C48" s="128"/>
      <c r="D48" s="128"/>
      <c r="E48" s="128"/>
      <c r="F48" s="128"/>
      <c r="G48" s="128"/>
      <c r="H48" s="128"/>
      <c r="I48" s="128"/>
      <c r="J48" s="128"/>
      <c r="K48" s="128"/>
      <c r="L48" s="128"/>
      <c r="M48" s="128"/>
    </row>
    <row r="69" spans="1:13" ht="17.25">
      <c r="A69" s="88" t="s">
        <v>334</v>
      </c>
      <c r="B69" s="128"/>
      <c r="C69" s="128"/>
      <c r="D69" s="128"/>
      <c r="E69" s="128"/>
      <c r="F69" s="128"/>
      <c r="G69" s="128"/>
      <c r="H69" s="128"/>
      <c r="I69" s="128"/>
      <c r="J69" s="128"/>
      <c r="K69" s="128"/>
      <c r="L69" s="128"/>
      <c r="M69" s="128"/>
    </row>
    <row r="70" spans="1:13" ht="15.75">
      <c r="A70" s="199" t="s">
        <v>337</v>
      </c>
      <c r="B70" s="128"/>
      <c r="C70" s="128"/>
      <c r="D70" s="128"/>
      <c r="E70" s="128"/>
      <c r="F70" s="128"/>
      <c r="G70" s="128"/>
      <c r="H70" s="128"/>
      <c r="I70" s="128"/>
      <c r="J70" s="128"/>
      <c r="K70" s="128"/>
      <c r="L70" s="128"/>
      <c r="M70" s="128"/>
    </row>
    <row r="71" spans="1:13">
      <c r="A71" s="15" t="s">
        <v>338</v>
      </c>
      <c r="B71" s="128"/>
      <c r="C71" s="128"/>
      <c r="D71" s="128"/>
      <c r="E71" s="128"/>
      <c r="F71" s="128"/>
      <c r="G71" s="128"/>
      <c r="H71" s="128"/>
      <c r="I71" s="128"/>
      <c r="J71" s="128"/>
      <c r="K71" s="128"/>
      <c r="L71" s="128"/>
      <c r="M71" s="128"/>
    </row>
    <row r="72" spans="1:13">
      <c r="B72" s="128"/>
      <c r="C72" s="128"/>
      <c r="D72" s="128"/>
      <c r="E72" s="128"/>
      <c r="F72" s="128"/>
      <c r="G72" s="128"/>
      <c r="H72" s="128"/>
      <c r="I72" s="128"/>
      <c r="J72" s="128"/>
      <c r="K72" s="128"/>
      <c r="L72" s="128"/>
    </row>
    <row r="1048528" spans="1:6" ht="15" customHeight="1">
      <c r="A1048528" s="125"/>
      <c r="B1048528" s="125">
        <v>2017</v>
      </c>
      <c r="C1048528" s="123">
        <v>2018</v>
      </c>
      <c r="D1048528" s="125">
        <v>2019</v>
      </c>
      <c r="E1048528" s="123">
        <v>2020</v>
      </c>
      <c r="F1048528" s="125">
        <v>2021</v>
      </c>
    </row>
    <row r="1048529" spans="1:13" ht="15" customHeight="1">
      <c r="A1048529" s="142" t="s">
        <v>253</v>
      </c>
      <c r="B1048529" s="125">
        <f>I1048529</f>
        <v>9</v>
      </c>
      <c r="C1048529" s="125">
        <f t="shared" ref="C1048529:F1048530" si="0">J1048529</f>
        <v>8</v>
      </c>
      <c r="D1048529" s="125">
        <f t="shared" si="0"/>
        <v>7</v>
      </c>
      <c r="E1048529" s="125">
        <f t="shared" si="0"/>
        <v>7</v>
      </c>
      <c r="F1048529" s="125">
        <f t="shared" si="0"/>
        <v>7</v>
      </c>
      <c r="I1048529" s="161" cm="1">
        <f t="array" ref="I1048529:M1048530">'T6'!C9:G10</f>
        <v>9</v>
      </c>
      <c r="J1048529" s="162">
        <v>8</v>
      </c>
      <c r="K1048529" s="162">
        <v>7</v>
      </c>
      <c r="L1048529" s="162">
        <v>7</v>
      </c>
      <c r="M1048529" s="162">
        <v>7</v>
      </c>
    </row>
    <row r="1048530" spans="1:13" ht="15" customHeight="1">
      <c r="A1048530" s="142" t="s">
        <v>254</v>
      </c>
      <c r="B1048530" s="125">
        <f>I1048530</f>
        <v>14</v>
      </c>
      <c r="C1048530" s="125">
        <f t="shared" si="0"/>
        <v>15</v>
      </c>
      <c r="D1048530" s="125">
        <f t="shared" si="0"/>
        <v>16</v>
      </c>
      <c r="E1048530" s="125">
        <f t="shared" si="0"/>
        <v>17</v>
      </c>
      <c r="F1048530" s="125">
        <f t="shared" si="0"/>
        <v>18</v>
      </c>
      <c r="I1048530" s="163">
        <v>14</v>
      </c>
      <c r="J1048530" s="164">
        <v>15</v>
      </c>
      <c r="K1048530" s="164">
        <v>16</v>
      </c>
      <c r="L1048530" s="164">
        <v>17</v>
      </c>
      <c r="M1048530" s="164">
        <v>18</v>
      </c>
    </row>
    <row r="1048534" spans="1:13" ht="15" customHeight="1">
      <c r="A1048534" s="125"/>
      <c r="B1048534" s="125">
        <v>2017</v>
      </c>
      <c r="C1048534" s="123">
        <v>2018</v>
      </c>
      <c r="D1048534" s="125">
        <v>2019</v>
      </c>
      <c r="E1048534" s="123">
        <v>2020</v>
      </c>
      <c r="F1048534" s="125">
        <v>2021</v>
      </c>
    </row>
    <row r="1048535" spans="1:13" ht="15" customHeight="1">
      <c r="A1048535" s="130" t="s">
        <v>253</v>
      </c>
      <c r="B1048535" s="123">
        <f>I1048535</f>
        <v>29.7</v>
      </c>
      <c r="C1048535" s="123">
        <f t="shared" ref="C1048535:F1048536" si="1">J1048535</f>
        <v>29.7</v>
      </c>
      <c r="D1048535" s="123">
        <f t="shared" si="1"/>
        <v>31.3</v>
      </c>
      <c r="E1048535" s="123">
        <f t="shared" si="1"/>
        <v>31.3</v>
      </c>
      <c r="F1048535" s="123">
        <f t="shared" si="1"/>
        <v>112.5</v>
      </c>
      <c r="I1048535" s="161" cm="1">
        <f t="array" ref="I1048535:M1048536">'T6'!C13:G14</f>
        <v>29.7</v>
      </c>
      <c r="J1048535" s="162">
        <v>29.7</v>
      </c>
      <c r="K1048535" s="162">
        <v>31.3</v>
      </c>
      <c r="L1048535" s="162">
        <v>31.3</v>
      </c>
      <c r="M1048535" s="162">
        <v>112.5</v>
      </c>
    </row>
    <row r="1048536" spans="1:13" ht="15" customHeight="1">
      <c r="A1048536" s="130" t="s">
        <v>255</v>
      </c>
      <c r="B1048536" s="123">
        <f>I1048536</f>
        <v>334.3</v>
      </c>
      <c r="C1048536" s="123">
        <f t="shared" si="1"/>
        <v>374</v>
      </c>
      <c r="D1048536" s="123">
        <f t="shared" si="1"/>
        <v>376.5</v>
      </c>
      <c r="E1048536" s="123">
        <f t="shared" si="1"/>
        <v>377.5</v>
      </c>
      <c r="F1048536" s="123">
        <f t="shared" si="1"/>
        <v>378.5</v>
      </c>
      <c r="I1048536" s="163">
        <v>334.3</v>
      </c>
      <c r="J1048536" s="164">
        <v>374</v>
      </c>
      <c r="K1048536" s="164">
        <v>376.5</v>
      </c>
      <c r="L1048536" s="164">
        <v>377.5</v>
      </c>
      <c r="M1048536" s="164">
        <v>378.5</v>
      </c>
    </row>
    <row r="1048537" spans="1:13" ht="15" customHeight="1">
      <c r="A1048537" s="131"/>
      <c r="B1048537" s="132"/>
    </row>
    <row r="1048538" spans="1:13" ht="15" customHeight="1">
      <c r="A1048538" s="131"/>
      <c r="B1048538" s="132"/>
    </row>
    <row r="1048539" spans="1:13" ht="15" customHeight="1">
      <c r="A1048539" s="131"/>
      <c r="B1048539" s="132"/>
      <c r="C1048539" s="20"/>
      <c r="D1048539" s="16"/>
      <c r="E1048539" s="16"/>
    </row>
    <row r="1048540" spans="1:13" ht="15" customHeight="1">
      <c r="A1048540" s="125"/>
      <c r="B1048540" s="125">
        <v>2017</v>
      </c>
      <c r="C1048540" s="123">
        <v>2018</v>
      </c>
      <c r="D1048540" s="125">
        <v>2019</v>
      </c>
      <c r="E1048540" s="123">
        <v>2020</v>
      </c>
      <c r="F1048540" s="125">
        <v>2021</v>
      </c>
    </row>
    <row r="1048541" spans="1:13" ht="15" customHeight="1">
      <c r="A1048541" s="142" t="s">
        <v>256</v>
      </c>
      <c r="B1048541" s="125">
        <f>I1048541</f>
        <v>2</v>
      </c>
      <c r="C1048541" s="125">
        <f t="shared" ref="C1048541:F1048543" si="2">J1048541</f>
        <v>2</v>
      </c>
      <c r="D1048541" s="125">
        <f t="shared" si="2"/>
        <v>2</v>
      </c>
      <c r="E1048541" s="125">
        <f t="shared" si="2"/>
        <v>2</v>
      </c>
      <c r="F1048541" s="125">
        <f t="shared" si="2"/>
        <v>1</v>
      </c>
      <c r="I1048541" s="149" cm="1">
        <f t="array" ref="I1048541:M1048543">'T6'!C20:G22</f>
        <v>2</v>
      </c>
      <c r="J1048541" s="150">
        <v>2</v>
      </c>
      <c r="K1048541" s="150">
        <v>2</v>
      </c>
      <c r="L1048541" s="150">
        <v>2</v>
      </c>
      <c r="M1048541" s="150">
        <v>1</v>
      </c>
    </row>
    <row r="1048542" spans="1:13" ht="15" customHeight="1">
      <c r="A1048542" s="142" t="s">
        <v>257</v>
      </c>
      <c r="B1048542" s="125">
        <f>I1048542</f>
        <v>2</v>
      </c>
      <c r="C1048542" s="125">
        <f t="shared" si="2"/>
        <v>2</v>
      </c>
      <c r="D1048542" s="125">
        <f t="shared" si="2"/>
        <v>2</v>
      </c>
      <c r="E1048542" s="125">
        <f t="shared" si="2"/>
        <v>2</v>
      </c>
      <c r="F1048542" s="125">
        <f t="shared" si="2"/>
        <v>4</v>
      </c>
      <c r="I1048542" s="176">
        <v>2</v>
      </c>
      <c r="J1048542" s="125">
        <v>2</v>
      </c>
      <c r="K1048542" s="125">
        <v>2</v>
      </c>
      <c r="L1048542" s="125">
        <v>2</v>
      </c>
      <c r="M1048542" s="125">
        <v>4</v>
      </c>
    </row>
    <row r="1048543" spans="1:13" ht="15" customHeight="1">
      <c r="A1048543" s="142" t="s">
        <v>258</v>
      </c>
      <c r="B1048543" s="125">
        <f>I1048543</f>
        <v>2</v>
      </c>
      <c r="C1048543" s="125">
        <f t="shared" si="2"/>
        <v>2</v>
      </c>
      <c r="D1048543" s="125">
        <f t="shared" si="2"/>
        <v>2</v>
      </c>
      <c r="E1048543" s="125">
        <f t="shared" si="2"/>
        <v>2</v>
      </c>
      <c r="F1048543" s="125">
        <f t="shared" si="2"/>
        <v>2</v>
      </c>
      <c r="I1048543" s="151">
        <v>2</v>
      </c>
      <c r="J1048543" s="152">
        <v>2</v>
      </c>
      <c r="K1048543" s="152">
        <v>2</v>
      </c>
      <c r="L1048543" s="152">
        <v>2</v>
      </c>
      <c r="M1048543" s="152">
        <v>2</v>
      </c>
    </row>
    <row r="1048544" spans="1:13" ht="15" customHeight="1">
      <c r="A1048544" s="130"/>
      <c r="B1048544" s="123"/>
      <c r="C1048544" s="123"/>
      <c r="D1048544" s="123"/>
      <c r="E1048544" s="123"/>
      <c r="F1048544" s="123"/>
      <c r="H1048544" s="89"/>
      <c r="I1048544" s="89"/>
      <c r="J1048544" s="89"/>
      <c r="K1048544" s="89"/>
    </row>
    <row r="1048545" spans="1:13" ht="15" customHeight="1">
      <c r="A1048545" s="130"/>
      <c r="B1048545" s="123"/>
      <c r="C1048545" s="123"/>
      <c r="D1048545" s="123"/>
      <c r="E1048545" s="123"/>
      <c r="F1048545" s="123"/>
      <c r="H1048545" s="125"/>
      <c r="J1048545" s="125"/>
      <c r="K1048545" s="89"/>
    </row>
    <row r="1048546" spans="1:13" ht="15" customHeight="1">
      <c r="A1048546" s="89"/>
      <c r="B1048546" s="89"/>
      <c r="H1048546" s="125"/>
      <c r="I1048546" s="125"/>
      <c r="J1048546" s="125"/>
    </row>
    <row r="1048547" spans="1:13" ht="15" customHeight="1">
      <c r="A1048547" s="125"/>
      <c r="B1048547" s="125">
        <v>2017</v>
      </c>
      <c r="C1048547" s="123">
        <v>2018</v>
      </c>
      <c r="D1048547" s="125">
        <v>2019</v>
      </c>
      <c r="E1048547" s="123">
        <v>2020</v>
      </c>
      <c r="F1048547" s="125">
        <v>2021</v>
      </c>
    </row>
    <row r="1048548" spans="1:13" ht="15" customHeight="1">
      <c r="A1048548" s="124" t="s">
        <v>256</v>
      </c>
      <c r="B1048548" s="177">
        <f>I1048548</f>
        <v>250</v>
      </c>
      <c r="C1048548" s="177">
        <f t="shared" ref="C1048548:F1048550" si="3">J1048548</f>
        <v>250</v>
      </c>
      <c r="D1048548" s="177">
        <f t="shared" si="3"/>
        <v>250</v>
      </c>
      <c r="E1048548" s="177">
        <f t="shared" si="3"/>
        <v>250</v>
      </c>
      <c r="F1048548" s="177">
        <f t="shared" si="3"/>
        <v>136.4</v>
      </c>
      <c r="G1048548" s="89"/>
      <c r="I1048548" s="161" cm="1">
        <f t="array" ref="I1048548:M1048550">'T6'!C25:G27</f>
        <v>250</v>
      </c>
      <c r="J1048548" s="178">
        <v>250</v>
      </c>
      <c r="K1048548" s="162">
        <v>250</v>
      </c>
      <c r="L1048548" s="162">
        <v>250</v>
      </c>
      <c r="M1048548" s="162">
        <v>136.4</v>
      </c>
    </row>
    <row r="1048549" spans="1:13" ht="15" customHeight="1">
      <c r="A1048549" s="124" t="s">
        <v>257</v>
      </c>
      <c r="B1048549" s="177">
        <f>I1048549</f>
        <v>293.2</v>
      </c>
      <c r="C1048549" s="177">
        <f t="shared" si="3"/>
        <v>293.2</v>
      </c>
      <c r="D1048549" s="177">
        <f t="shared" si="3"/>
        <v>293.2</v>
      </c>
      <c r="E1048549" s="177">
        <f t="shared" si="3"/>
        <v>293.2</v>
      </c>
      <c r="F1048549" s="177">
        <f t="shared" si="3"/>
        <v>415.9</v>
      </c>
      <c r="I1048549" s="165">
        <v>293.2</v>
      </c>
      <c r="J1048549" s="142">
        <v>293.2</v>
      </c>
      <c r="K1048549" s="142">
        <v>293.2</v>
      </c>
      <c r="L1048549" s="142">
        <v>293.2</v>
      </c>
      <c r="M1048549" s="142">
        <v>415.9</v>
      </c>
    </row>
    <row r="1048550" spans="1:13" ht="15" customHeight="1">
      <c r="A1048550" s="124" t="s">
        <v>258</v>
      </c>
      <c r="B1048550" s="177">
        <f>I1048550</f>
        <v>304.5</v>
      </c>
      <c r="C1048550" s="177">
        <f t="shared" si="3"/>
        <v>304.5</v>
      </c>
      <c r="D1048550" s="177">
        <f t="shared" si="3"/>
        <v>304.5</v>
      </c>
      <c r="E1048550" s="177">
        <f t="shared" si="3"/>
        <v>304.5</v>
      </c>
      <c r="F1048550" s="177">
        <f t="shared" si="3"/>
        <v>304.5</v>
      </c>
      <c r="I1048550" s="163">
        <v>304.5</v>
      </c>
      <c r="J1048550" s="164">
        <v>304.5</v>
      </c>
      <c r="K1048550" s="164">
        <v>304.5</v>
      </c>
      <c r="L1048550" s="164">
        <v>304.5</v>
      </c>
      <c r="M1048550" s="164">
        <v>304.5</v>
      </c>
    </row>
    <row r="1048551" spans="1:13" ht="15" customHeight="1">
      <c r="A1048551" s="89"/>
      <c r="B1048551" s="89"/>
      <c r="C1048551" s="89"/>
      <c r="D1048551" s="89"/>
      <c r="E1048551" s="89"/>
      <c r="F1048551" s="89"/>
    </row>
    <row r="1048552" spans="1:13" ht="15" customHeight="1">
      <c r="A1048552" s="89"/>
      <c r="B1048552" s="89"/>
      <c r="C1048552" s="89"/>
    </row>
    <row r="1048553" spans="1:13" ht="15" customHeight="1">
      <c r="A1048553" s="89"/>
      <c r="B1048553" s="89"/>
      <c r="C1048553" s="89"/>
    </row>
    <row r="1048554" spans="1:13" ht="15" customHeight="1">
      <c r="A1048554" s="89"/>
      <c r="B1048554" s="89"/>
      <c r="C1048554" s="89"/>
    </row>
    <row r="1048555" spans="1:13" ht="15" customHeight="1"/>
    <row r="1048556" spans="1:13" ht="15" customHeight="1"/>
    <row r="1048557" spans="1:13" ht="15" customHeight="1"/>
    <row r="1048558" spans="1:13" ht="15" customHeight="1"/>
    <row r="1048559" spans="1:13" ht="15" customHeight="1"/>
    <row r="1048560" spans="1:13" ht="15" customHeight="1"/>
    <row r="1048561" ht="15" customHeight="1"/>
  </sheetData>
  <printOptions horizontalCentered="1" gridLinesSet="0"/>
  <pageMargins left="0.3" right="0.3" top="1.5" bottom="1" header="0" footer="0"/>
  <pageSetup paperSize="9" scale="93"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3" manualBreakCount="3">
    <brk id="22" max="12" man="1"/>
    <brk id="45" max="12" man="1"/>
    <brk id="68" max="12"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a7549-7329-48a0-822e-2b5acf461f23">
      <Terms xmlns="http://schemas.microsoft.com/office/infopath/2007/PartnerControls"/>
    </lcf76f155ced4ddcb4097134ff3c332f>
    <TaxCatchAll xmlns="cb35f57d-3131-44f3-a254-a893278fa9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6" ma:contentTypeDescription="Create a new document." ma:contentTypeScope="" ma:versionID="183d766358963bae3356740765ee4ebf">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dc09a74abc9b843ff8cfa092734a879d"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B0B463-BD60-4F34-9D4F-8F1410C0C902}">
  <ds:schemaRefs>
    <ds:schemaRef ds:uri="http://schemas.microsoft.com/sharepoint/v3/contenttype/forms"/>
  </ds:schemaRefs>
</ds:datastoreItem>
</file>

<file path=customXml/itemProps2.xml><?xml version="1.0" encoding="utf-8"?>
<ds:datastoreItem xmlns:ds="http://schemas.openxmlformats.org/officeDocument/2006/customXml" ds:itemID="{949A2F87-6C1E-4011-86F6-A1E0B80EFEFA}">
  <ds:schemaRef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214a7549-7329-48a0-822e-2b5acf461f23"/>
    <ds:schemaRef ds:uri="http://www.w3.org/XML/1998/namespace"/>
    <ds:schemaRef ds:uri="cb35f57d-3131-44f3-a254-a893278fa91d"/>
  </ds:schemaRefs>
</ds:datastoreItem>
</file>

<file path=customXml/itemProps3.xml><?xml version="1.0" encoding="utf-8"?>
<ds:datastoreItem xmlns:ds="http://schemas.openxmlformats.org/officeDocument/2006/customXml" ds:itemID="{C1EE53BF-2767-4A8E-BE55-40F9B96DB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الغلاف</vt:lpstr>
      <vt:lpstr>المقدمة</vt:lpstr>
      <vt:lpstr>التعاريف</vt:lpstr>
      <vt:lpstr>قائمة الجداول</vt:lpstr>
      <vt:lpstr>قائمة الأشكال البيانية</vt:lpstr>
      <vt:lpstr>T1</vt:lpstr>
      <vt:lpstr>F1</vt:lpstr>
      <vt:lpstr>T2</vt:lpstr>
      <vt:lpstr>F2</vt:lpstr>
      <vt:lpstr>T3</vt:lpstr>
      <vt:lpstr>F3</vt:lpstr>
      <vt:lpstr>T4</vt:lpstr>
      <vt:lpstr>F4</vt:lpstr>
      <vt:lpstr>T5</vt:lpstr>
      <vt:lpstr>F5</vt:lpstr>
      <vt:lpstr>T6</vt:lpstr>
      <vt:lpstr>F6</vt:lpstr>
      <vt:lpstr>'F1'!Print_Area</vt:lpstr>
      <vt:lpstr>'F2'!Print_Area</vt:lpstr>
      <vt:lpstr>'F3'!Print_Area</vt:lpstr>
      <vt:lpstr>'F4'!Print_Area</vt:lpstr>
      <vt:lpstr>'F5'!Print_Area</vt:lpstr>
      <vt:lpstr>'F6'!Print_Area</vt:lpstr>
      <vt:lpstr>'T1'!Print_Area</vt:lpstr>
      <vt:lpstr>'T2'!Print_Area</vt:lpstr>
      <vt:lpstr>'T3'!Print_Area</vt:lpstr>
      <vt:lpstr>'T4'!Print_Area</vt:lpstr>
      <vt:lpstr>'T5'!Print_Area</vt:lpstr>
      <vt:lpstr>'T6'!Print_Area</vt:lpstr>
      <vt:lpstr>التعاريف!Print_Area</vt:lpstr>
      <vt:lpstr>الغلاف!Print_Area</vt:lpstr>
      <vt:lpstr>المقدمة!Print_Area</vt:lpstr>
      <vt:lpstr>'قائمة الأشكال البيانية'!Print_Area</vt:lpstr>
      <vt:lpstr>'قائمة الجداول'!Print_Area</vt:lpstr>
      <vt:lpstr>'F1'!Print_Titles</vt:lpstr>
      <vt:lpstr>'F2'!Print_Titles</vt:lpstr>
      <vt:lpstr>'F5'!Print_Titles</vt:lpstr>
      <vt:lpstr>'F6'!Print_Titles</vt:lpstr>
      <vt:lpstr>'T1'!Print_Titles</vt:lpstr>
      <vt:lpstr>'T2'!Print_Titles</vt:lpstr>
      <vt:lpstr>'T3'!Print_Titles</vt:lpstr>
      <vt:lpstr>'T4'!Print_Titles</vt:lpstr>
      <vt:lpstr>'T5'!Print_Titles</vt:lpstr>
      <vt:lpstr>'T6'!Print_Titles</vt:lpstr>
      <vt:lpstr>التعاريف!Print_Titles</vt:lpstr>
      <vt:lpstr>'قائمة الأشكال البيانية'!Print_Titles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2023-08-07T04:39:10Z</cp:lastPrinted>
  <dcterms:created xsi:type="dcterms:W3CDTF">2022-01-04T06:37:28Z</dcterms:created>
  <dcterms:modified xsi:type="dcterms:W3CDTF">2023-08-08T04:43:29Z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ies>
</file>